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20" windowWidth="18195" windowHeight="7485"/>
  </bookViews>
  <sheets>
    <sheet name="venituri" sheetId="1" r:id="rId1"/>
    <sheet name="cheltuieli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G344" i="2" l="1"/>
  <c r="I344" i="2" s="1"/>
  <c r="J343" i="2"/>
  <c r="H343" i="2"/>
  <c r="G343" i="2" s="1"/>
  <c r="C343" i="2"/>
  <c r="I342" i="2"/>
  <c r="G342" i="2"/>
  <c r="F342" i="2"/>
  <c r="J341" i="2"/>
  <c r="H341" i="2"/>
  <c r="G341" i="2"/>
  <c r="F341" i="2" s="1"/>
  <c r="E341" i="2"/>
  <c r="D341" i="2"/>
  <c r="C341" i="2"/>
  <c r="G340" i="2"/>
  <c r="I340" i="2" s="1"/>
  <c r="I339" i="2"/>
  <c r="G339" i="2"/>
  <c r="F339" i="2"/>
  <c r="G338" i="2"/>
  <c r="I338" i="2" s="1"/>
  <c r="J337" i="2"/>
  <c r="H337" i="2"/>
  <c r="G337" i="2" s="1"/>
  <c r="E337" i="2"/>
  <c r="D337" i="2"/>
  <c r="C337" i="2"/>
  <c r="J336" i="2"/>
  <c r="H336" i="2"/>
  <c r="G336" i="2" s="1"/>
  <c r="E336" i="2"/>
  <c r="D336" i="2"/>
  <c r="C336" i="2"/>
  <c r="I335" i="2"/>
  <c r="G335" i="2"/>
  <c r="F335" i="2"/>
  <c r="J334" i="2"/>
  <c r="H334" i="2"/>
  <c r="G334" i="2"/>
  <c r="F334" i="2" s="1"/>
  <c r="E334" i="2"/>
  <c r="D334" i="2"/>
  <c r="C334" i="2"/>
  <c r="J333" i="2"/>
  <c r="H333" i="2"/>
  <c r="G333" i="2"/>
  <c r="F333" i="2" s="1"/>
  <c r="E333" i="2"/>
  <c r="D333" i="2"/>
  <c r="C333" i="2"/>
  <c r="G332" i="2"/>
  <c r="I332" i="2" s="1"/>
  <c r="I331" i="2"/>
  <c r="G331" i="2"/>
  <c r="F331" i="2"/>
  <c r="J330" i="2"/>
  <c r="H330" i="2"/>
  <c r="G330" i="2"/>
  <c r="F330" i="2" s="1"/>
  <c r="E330" i="2"/>
  <c r="D330" i="2"/>
  <c r="C330" i="2"/>
  <c r="J329" i="2"/>
  <c r="H329" i="2"/>
  <c r="G329" i="2"/>
  <c r="F329" i="2" s="1"/>
  <c r="E329" i="2"/>
  <c r="D329" i="2"/>
  <c r="C329" i="2"/>
  <c r="G328" i="2"/>
  <c r="I328" i="2" s="1"/>
  <c r="I327" i="2"/>
  <c r="G327" i="2"/>
  <c r="F327" i="2"/>
  <c r="G326" i="2"/>
  <c r="I326" i="2" s="1"/>
  <c r="I325" i="2"/>
  <c r="G325" i="2"/>
  <c r="F325" i="2"/>
  <c r="G324" i="2"/>
  <c r="I324" i="2" s="1"/>
  <c r="J323" i="2"/>
  <c r="H323" i="2"/>
  <c r="G323" i="2" s="1"/>
  <c r="E323" i="2"/>
  <c r="D323" i="2"/>
  <c r="C323" i="2"/>
  <c r="J322" i="2"/>
  <c r="H322" i="2"/>
  <c r="G322" i="2" s="1"/>
  <c r="E322" i="2"/>
  <c r="D322" i="2"/>
  <c r="C322" i="2"/>
  <c r="J321" i="2"/>
  <c r="H321" i="2"/>
  <c r="G321" i="2" s="1"/>
  <c r="E321" i="2"/>
  <c r="D321" i="2"/>
  <c r="C321" i="2"/>
  <c r="I320" i="2"/>
  <c r="G320" i="2"/>
  <c r="F320" i="2"/>
  <c r="G319" i="2"/>
  <c r="I319" i="2" s="1"/>
  <c r="I318" i="2"/>
  <c r="G318" i="2"/>
  <c r="F318" i="2"/>
  <c r="J317" i="2"/>
  <c r="H317" i="2"/>
  <c r="G317" i="2"/>
  <c r="F317" i="2" s="1"/>
  <c r="E317" i="2"/>
  <c r="D317" i="2"/>
  <c r="C317" i="2"/>
  <c r="G316" i="2"/>
  <c r="I316" i="2" s="1"/>
  <c r="I315" i="2"/>
  <c r="G315" i="2"/>
  <c r="F315" i="2"/>
  <c r="G314" i="2"/>
  <c r="I314" i="2" s="1"/>
  <c r="J313" i="2"/>
  <c r="H313" i="2"/>
  <c r="G313" i="2" s="1"/>
  <c r="E313" i="2"/>
  <c r="D313" i="2"/>
  <c r="C313" i="2"/>
  <c r="I312" i="2"/>
  <c r="G312" i="2"/>
  <c r="F312" i="2"/>
  <c r="G311" i="2"/>
  <c r="I311" i="2" s="1"/>
  <c r="I310" i="2"/>
  <c r="G310" i="2"/>
  <c r="F310" i="2"/>
  <c r="J309" i="2"/>
  <c r="H309" i="2"/>
  <c r="G309" i="2"/>
  <c r="F309" i="2" s="1"/>
  <c r="E309" i="2"/>
  <c r="D309" i="2"/>
  <c r="C309" i="2"/>
  <c r="G308" i="2"/>
  <c r="I308" i="2" s="1"/>
  <c r="I307" i="2"/>
  <c r="G307" i="2"/>
  <c r="F307" i="2"/>
  <c r="G306" i="2"/>
  <c r="I306" i="2" s="1"/>
  <c r="J305" i="2"/>
  <c r="H305" i="2"/>
  <c r="G305" i="2" s="1"/>
  <c r="E305" i="2"/>
  <c r="D305" i="2"/>
  <c r="C305" i="2"/>
  <c r="I304" i="2"/>
  <c r="G304" i="2"/>
  <c r="F304" i="2"/>
  <c r="G303" i="2"/>
  <c r="I303" i="2" s="1"/>
  <c r="I302" i="2"/>
  <c r="G302" i="2"/>
  <c r="F302" i="2"/>
  <c r="J301" i="2"/>
  <c r="H301" i="2"/>
  <c r="G301" i="2"/>
  <c r="F301" i="2" s="1"/>
  <c r="E301" i="2"/>
  <c r="D301" i="2"/>
  <c r="C301" i="2"/>
  <c r="G300" i="2"/>
  <c r="I300" i="2" s="1"/>
  <c r="I299" i="2"/>
  <c r="G299" i="2"/>
  <c r="F299" i="2"/>
  <c r="G298" i="2"/>
  <c r="I298" i="2" s="1"/>
  <c r="J297" i="2"/>
  <c r="H297" i="2"/>
  <c r="G297" i="2" s="1"/>
  <c r="E297" i="2"/>
  <c r="D297" i="2"/>
  <c r="C297" i="2"/>
  <c r="I296" i="2"/>
  <c r="G296" i="2"/>
  <c r="F296" i="2"/>
  <c r="G295" i="2"/>
  <c r="I294" i="2"/>
  <c r="G294" i="2"/>
  <c r="F294" i="2"/>
  <c r="J293" i="2"/>
  <c r="H293" i="2"/>
  <c r="G293" i="2"/>
  <c r="F293" i="2" s="1"/>
  <c r="E293" i="2"/>
  <c r="D293" i="2"/>
  <c r="C293" i="2"/>
  <c r="G292" i="2"/>
  <c r="I291" i="2"/>
  <c r="G291" i="2"/>
  <c r="F291" i="2"/>
  <c r="G290" i="2"/>
  <c r="J289" i="2"/>
  <c r="H289" i="2"/>
  <c r="G289" i="2" s="1"/>
  <c r="I289" i="2" s="1"/>
  <c r="E289" i="2"/>
  <c r="D289" i="2"/>
  <c r="C289" i="2"/>
  <c r="I288" i="2"/>
  <c r="G288" i="2"/>
  <c r="F288" i="2"/>
  <c r="G287" i="2"/>
  <c r="I286" i="2"/>
  <c r="G286" i="2"/>
  <c r="F286" i="2"/>
  <c r="J285" i="2"/>
  <c r="H285" i="2"/>
  <c r="G285" i="2"/>
  <c r="F285" i="2" s="1"/>
  <c r="E285" i="2"/>
  <c r="D285" i="2"/>
  <c r="C285" i="2"/>
  <c r="G284" i="2"/>
  <c r="I283" i="2"/>
  <c r="G283" i="2"/>
  <c r="F283" i="2"/>
  <c r="G282" i="2"/>
  <c r="J281" i="2"/>
  <c r="H281" i="2"/>
  <c r="G281" i="2" s="1"/>
  <c r="I281" i="2" s="1"/>
  <c r="F281" i="2"/>
  <c r="E281" i="2"/>
  <c r="D281" i="2"/>
  <c r="C281" i="2"/>
  <c r="I280" i="2"/>
  <c r="G280" i="2"/>
  <c r="F280" i="2"/>
  <c r="G279" i="2"/>
  <c r="I278" i="2"/>
  <c r="G278" i="2"/>
  <c r="F278" i="2"/>
  <c r="J277" i="2"/>
  <c r="H277" i="2"/>
  <c r="G277" i="2"/>
  <c r="F277" i="2" s="1"/>
  <c r="E277" i="2"/>
  <c r="D277" i="2"/>
  <c r="C277" i="2"/>
  <c r="G276" i="2"/>
  <c r="I275" i="2"/>
  <c r="G275" i="2"/>
  <c r="F275" i="2"/>
  <c r="G274" i="2"/>
  <c r="J273" i="2"/>
  <c r="H273" i="2"/>
  <c r="G273" i="2" s="1"/>
  <c r="I273" i="2" s="1"/>
  <c r="E273" i="2"/>
  <c r="E268" i="2" s="1"/>
  <c r="D273" i="2"/>
  <c r="C273" i="2"/>
  <c r="C268" i="2" s="1"/>
  <c r="G272" i="2"/>
  <c r="I272" i="2" s="1"/>
  <c r="I271" i="2"/>
  <c r="G271" i="2"/>
  <c r="F271" i="2"/>
  <c r="G270" i="2"/>
  <c r="I270" i="2" s="1"/>
  <c r="J269" i="2"/>
  <c r="H269" i="2"/>
  <c r="G269" i="2" s="1"/>
  <c r="E269" i="2"/>
  <c r="D269" i="2"/>
  <c r="C269" i="2"/>
  <c r="J268" i="2"/>
  <c r="H268" i="2"/>
  <c r="G268" i="2" s="1"/>
  <c r="D268" i="2"/>
  <c r="I267" i="2"/>
  <c r="G267" i="2"/>
  <c r="F267" i="2"/>
  <c r="J266" i="2"/>
  <c r="H266" i="2"/>
  <c r="G266" i="2"/>
  <c r="I266" i="2" s="1"/>
  <c r="E266" i="2"/>
  <c r="D266" i="2"/>
  <c r="C266" i="2"/>
  <c r="G265" i="2"/>
  <c r="I265" i="2" s="1"/>
  <c r="I264" i="2"/>
  <c r="G264" i="2"/>
  <c r="F264" i="2"/>
  <c r="G263" i="2"/>
  <c r="I263" i="2" s="1"/>
  <c r="J262" i="2"/>
  <c r="H262" i="2"/>
  <c r="G262" i="2" s="1"/>
  <c r="E262" i="2"/>
  <c r="D262" i="2"/>
  <c r="C262" i="2"/>
  <c r="I261" i="2"/>
  <c r="G261" i="2"/>
  <c r="F261" i="2"/>
  <c r="G260" i="2"/>
  <c r="I260" i="2" s="1"/>
  <c r="I259" i="2"/>
  <c r="G259" i="2"/>
  <c r="F259" i="2"/>
  <c r="J258" i="2"/>
  <c r="H258" i="2"/>
  <c r="G258" i="2"/>
  <c r="I258" i="2" s="1"/>
  <c r="E258" i="2"/>
  <c r="D258" i="2"/>
  <c r="C258" i="2"/>
  <c r="G257" i="2"/>
  <c r="I257" i="2" s="1"/>
  <c r="I256" i="2"/>
  <c r="G256" i="2"/>
  <c r="F256" i="2"/>
  <c r="G255" i="2"/>
  <c r="I255" i="2" s="1"/>
  <c r="J254" i="2"/>
  <c r="H254" i="2"/>
  <c r="G254" i="2" s="1"/>
  <c r="E254" i="2"/>
  <c r="D254" i="2"/>
  <c r="C254" i="2"/>
  <c r="I253" i="2"/>
  <c r="G253" i="2"/>
  <c r="F253" i="2"/>
  <c r="G252" i="2"/>
  <c r="I252" i="2" s="1"/>
  <c r="I251" i="2"/>
  <c r="G251" i="2"/>
  <c r="F251" i="2"/>
  <c r="J250" i="2"/>
  <c r="H250" i="2"/>
  <c r="G250" i="2"/>
  <c r="I250" i="2" s="1"/>
  <c r="E250" i="2"/>
  <c r="D250" i="2"/>
  <c r="C250" i="2"/>
  <c r="G249" i="2"/>
  <c r="I249" i="2" s="1"/>
  <c r="I248" i="2"/>
  <c r="G248" i="2"/>
  <c r="F248" i="2"/>
  <c r="G247" i="2"/>
  <c r="I247" i="2" s="1"/>
  <c r="J246" i="2"/>
  <c r="H246" i="2"/>
  <c r="G246" i="2" s="1"/>
  <c r="E246" i="2"/>
  <c r="D246" i="2"/>
  <c r="C246" i="2"/>
  <c r="I245" i="2"/>
  <c r="G245" i="2"/>
  <c r="F245" i="2"/>
  <c r="G244" i="2"/>
  <c r="I244" i="2" s="1"/>
  <c r="I243" i="2"/>
  <c r="G243" i="2"/>
  <c r="F243" i="2"/>
  <c r="J242" i="2"/>
  <c r="H242" i="2"/>
  <c r="G242" i="2"/>
  <c r="I242" i="2" s="1"/>
  <c r="E242" i="2"/>
  <c r="D242" i="2"/>
  <c r="C242" i="2"/>
  <c r="G241" i="2"/>
  <c r="I241" i="2" s="1"/>
  <c r="I240" i="2"/>
  <c r="G240" i="2"/>
  <c r="F240" i="2"/>
  <c r="G239" i="2"/>
  <c r="I239" i="2" s="1"/>
  <c r="J238" i="2"/>
  <c r="H238" i="2"/>
  <c r="G238" i="2" s="1"/>
  <c r="E238" i="2"/>
  <c r="D238" i="2"/>
  <c r="C238" i="2"/>
  <c r="I237" i="2"/>
  <c r="G237" i="2"/>
  <c r="F237" i="2"/>
  <c r="G236" i="2"/>
  <c r="I236" i="2" s="1"/>
  <c r="I235" i="2"/>
  <c r="G235" i="2"/>
  <c r="F235" i="2"/>
  <c r="J234" i="2"/>
  <c r="H234" i="2"/>
  <c r="G234" i="2"/>
  <c r="I234" i="2" s="1"/>
  <c r="E234" i="2"/>
  <c r="D234" i="2"/>
  <c r="C234" i="2"/>
  <c r="G233" i="2"/>
  <c r="I233" i="2" s="1"/>
  <c r="I232" i="2"/>
  <c r="G232" i="2"/>
  <c r="F232" i="2"/>
  <c r="G231" i="2"/>
  <c r="I231" i="2" s="1"/>
  <c r="J230" i="2"/>
  <c r="H230" i="2"/>
  <c r="G230" i="2" s="1"/>
  <c r="E230" i="2"/>
  <c r="D230" i="2"/>
  <c r="C230" i="2"/>
  <c r="I229" i="2"/>
  <c r="G229" i="2"/>
  <c r="F229" i="2"/>
  <c r="G228" i="2"/>
  <c r="I228" i="2" s="1"/>
  <c r="I227" i="2"/>
  <c r="G227" i="2"/>
  <c r="F227" i="2"/>
  <c r="J226" i="2"/>
  <c r="H226" i="2"/>
  <c r="G226" i="2"/>
  <c r="F226" i="2" s="1"/>
  <c r="E226" i="2"/>
  <c r="D226" i="2"/>
  <c r="C226" i="2"/>
  <c r="G225" i="2"/>
  <c r="J224" i="2"/>
  <c r="H224" i="2"/>
  <c r="G224" i="2" s="1"/>
  <c r="I224" i="2" s="1"/>
  <c r="F224" i="2"/>
  <c r="E224" i="2"/>
  <c r="D224" i="2"/>
  <c r="C224" i="2"/>
  <c r="I223" i="2"/>
  <c r="G223" i="2"/>
  <c r="F223" i="2"/>
  <c r="G222" i="2"/>
  <c r="I221" i="2"/>
  <c r="G221" i="2"/>
  <c r="F221" i="2"/>
  <c r="J220" i="2"/>
  <c r="H220" i="2"/>
  <c r="G220" i="2"/>
  <c r="F220" i="2" s="1"/>
  <c r="E220" i="2"/>
  <c r="D220" i="2"/>
  <c r="C220" i="2"/>
  <c r="G219" i="2"/>
  <c r="I218" i="2"/>
  <c r="G218" i="2"/>
  <c r="F218" i="2"/>
  <c r="G217" i="2"/>
  <c r="J216" i="2"/>
  <c r="H216" i="2"/>
  <c r="G216" i="2" s="1"/>
  <c r="I216" i="2" s="1"/>
  <c r="E216" i="2"/>
  <c r="D216" i="2"/>
  <c r="C216" i="2"/>
  <c r="I215" i="2"/>
  <c r="G215" i="2"/>
  <c r="F215" i="2"/>
  <c r="G214" i="2"/>
  <c r="I213" i="2"/>
  <c r="G213" i="2"/>
  <c r="F213" i="2"/>
  <c r="J212" i="2"/>
  <c r="H212" i="2"/>
  <c r="G212" i="2"/>
  <c r="F212" i="2" s="1"/>
  <c r="E212" i="2"/>
  <c r="D212" i="2"/>
  <c r="C212" i="2"/>
  <c r="G211" i="2"/>
  <c r="I210" i="2"/>
  <c r="G210" i="2"/>
  <c r="F210" i="2"/>
  <c r="G209" i="2"/>
  <c r="J208" i="2"/>
  <c r="H208" i="2"/>
  <c r="G208" i="2" s="1"/>
  <c r="I208" i="2" s="1"/>
  <c r="F208" i="2"/>
  <c r="E208" i="2"/>
  <c r="D208" i="2"/>
  <c r="D207" i="2" s="1"/>
  <c r="D185" i="2" s="1"/>
  <c r="C208" i="2"/>
  <c r="J207" i="2"/>
  <c r="E207" i="2"/>
  <c r="C207" i="2"/>
  <c r="C185" i="2" s="1"/>
  <c r="G206" i="2"/>
  <c r="I206" i="2" s="1"/>
  <c r="I205" i="2"/>
  <c r="G205" i="2"/>
  <c r="F205" i="2"/>
  <c r="G204" i="2"/>
  <c r="I204" i="2" s="1"/>
  <c r="I203" i="2"/>
  <c r="G203" i="2"/>
  <c r="F203" i="2"/>
  <c r="G202" i="2"/>
  <c r="I202" i="2" s="1"/>
  <c r="I201" i="2"/>
  <c r="G201" i="2"/>
  <c r="F201" i="2"/>
  <c r="G200" i="2"/>
  <c r="I200" i="2" s="1"/>
  <c r="I199" i="2"/>
  <c r="G199" i="2"/>
  <c r="F199" i="2"/>
  <c r="G198" i="2"/>
  <c r="I198" i="2" s="1"/>
  <c r="I197" i="2"/>
  <c r="G197" i="2"/>
  <c r="F197" i="2"/>
  <c r="G196" i="2"/>
  <c r="I196" i="2" s="1"/>
  <c r="I195" i="2"/>
  <c r="G195" i="2"/>
  <c r="F195" i="2"/>
  <c r="G194" i="2"/>
  <c r="I194" i="2" s="1"/>
  <c r="J193" i="2"/>
  <c r="H193" i="2"/>
  <c r="G193" i="2" s="1"/>
  <c r="E193" i="2"/>
  <c r="D193" i="2"/>
  <c r="C193" i="2"/>
  <c r="J192" i="2"/>
  <c r="H192" i="2"/>
  <c r="G192" i="2" s="1"/>
  <c r="E192" i="2"/>
  <c r="D192" i="2"/>
  <c r="C192" i="2"/>
  <c r="I191" i="2"/>
  <c r="G191" i="2"/>
  <c r="F191" i="2"/>
  <c r="G190" i="2"/>
  <c r="I190" i="2" s="1"/>
  <c r="I189" i="2"/>
  <c r="G189" i="2"/>
  <c r="F189" i="2"/>
  <c r="G188" i="2"/>
  <c r="I188" i="2" s="1"/>
  <c r="J187" i="2"/>
  <c r="H187" i="2"/>
  <c r="G187" i="2" s="1"/>
  <c r="E187" i="2"/>
  <c r="D187" i="2"/>
  <c r="C187" i="2"/>
  <c r="J186" i="2"/>
  <c r="H186" i="2"/>
  <c r="G186" i="2" s="1"/>
  <c r="E186" i="2"/>
  <c r="D186" i="2"/>
  <c r="C186" i="2"/>
  <c r="J185" i="2"/>
  <c r="E185" i="2"/>
  <c r="I184" i="2"/>
  <c r="G184" i="2"/>
  <c r="F184" i="2"/>
  <c r="J183" i="2"/>
  <c r="H183" i="2"/>
  <c r="G183" i="2"/>
  <c r="F183" i="2" s="1"/>
  <c r="C183" i="2"/>
  <c r="G182" i="2"/>
  <c r="I182" i="2" s="1"/>
  <c r="J181" i="2"/>
  <c r="H181" i="2"/>
  <c r="G181" i="2" s="1"/>
  <c r="E181" i="2"/>
  <c r="D181" i="2"/>
  <c r="C181" i="2"/>
  <c r="I180" i="2"/>
  <c r="G180" i="2"/>
  <c r="F180" i="2"/>
  <c r="I179" i="2"/>
  <c r="J178" i="2"/>
  <c r="H178" i="2"/>
  <c r="I178" i="2" s="1"/>
  <c r="E178" i="2"/>
  <c r="D178" i="2"/>
  <c r="C178" i="2"/>
  <c r="J177" i="2"/>
  <c r="H177" i="2"/>
  <c r="I177" i="2" s="1"/>
  <c r="E177" i="2"/>
  <c r="D177" i="2"/>
  <c r="C177" i="2"/>
  <c r="I176" i="2"/>
  <c r="G176" i="2"/>
  <c r="F176" i="2"/>
  <c r="G175" i="2"/>
  <c r="I175" i="2" s="1"/>
  <c r="I174" i="2"/>
  <c r="G174" i="2"/>
  <c r="F174" i="2"/>
  <c r="J173" i="2"/>
  <c r="H173" i="2"/>
  <c r="G173" i="2"/>
  <c r="F173" i="2" s="1"/>
  <c r="E173" i="2"/>
  <c r="D173" i="2"/>
  <c r="C173" i="2"/>
  <c r="G172" i="2"/>
  <c r="I172" i="2" s="1"/>
  <c r="I171" i="2"/>
  <c r="G171" i="2"/>
  <c r="F171" i="2"/>
  <c r="G170" i="2"/>
  <c r="I170" i="2" s="1"/>
  <c r="I169" i="2"/>
  <c r="G169" i="2"/>
  <c r="F169" i="2"/>
  <c r="J168" i="2"/>
  <c r="H168" i="2"/>
  <c r="G168" i="2"/>
  <c r="F168" i="2" s="1"/>
  <c r="E168" i="2"/>
  <c r="D168" i="2"/>
  <c r="C168" i="2"/>
  <c r="J167" i="2"/>
  <c r="H167" i="2"/>
  <c r="G167" i="2"/>
  <c r="F167" i="2" s="1"/>
  <c r="E167" i="2"/>
  <c r="D167" i="2"/>
  <c r="C167" i="2"/>
  <c r="G166" i="2"/>
  <c r="I166" i="2" s="1"/>
  <c r="I165" i="2"/>
  <c r="G165" i="2"/>
  <c r="F165" i="2"/>
  <c r="J164" i="2"/>
  <c r="H164" i="2"/>
  <c r="G164" i="2"/>
  <c r="F164" i="2" s="1"/>
  <c r="E164" i="2"/>
  <c r="D164" i="2"/>
  <c r="C164" i="2"/>
  <c r="J163" i="2"/>
  <c r="H163" i="2"/>
  <c r="G163" i="2"/>
  <c r="F163" i="2" s="1"/>
  <c r="E163" i="2"/>
  <c r="D163" i="2"/>
  <c r="C163" i="2"/>
  <c r="G162" i="2"/>
  <c r="I162" i="2" s="1"/>
  <c r="I161" i="2"/>
  <c r="G161" i="2"/>
  <c r="F161" i="2"/>
  <c r="G160" i="2"/>
  <c r="I160" i="2" s="1"/>
  <c r="I159" i="2"/>
  <c r="G159" i="2"/>
  <c r="F159" i="2"/>
  <c r="G158" i="2"/>
  <c r="I158" i="2" s="1"/>
  <c r="I157" i="2"/>
  <c r="G157" i="2"/>
  <c r="F157" i="2"/>
  <c r="G156" i="2"/>
  <c r="I156" i="2" s="1"/>
  <c r="I155" i="2"/>
  <c r="G155" i="2"/>
  <c r="F155" i="2"/>
  <c r="G154" i="2"/>
  <c r="I154" i="2" s="1"/>
  <c r="I153" i="2"/>
  <c r="G153" i="2"/>
  <c r="F153" i="2"/>
  <c r="G152" i="2"/>
  <c r="I152" i="2" s="1"/>
  <c r="I151" i="2"/>
  <c r="G151" i="2"/>
  <c r="F151" i="2"/>
  <c r="J150" i="2"/>
  <c r="H150" i="2"/>
  <c r="G150" i="2"/>
  <c r="F150" i="2" s="1"/>
  <c r="E150" i="2"/>
  <c r="D150" i="2"/>
  <c r="C150" i="2"/>
  <c r="G149" i="2"/>
  <c r="I149" i="2" s="1"/>
  <c r="I148" i="2"/>
  <c r="G148" i="2"/>
  <c r="F148" i="2"/>
  <c r="G147" i="2"/>
  <c r="I147" i="2" s="1"/>
  <c r="I146" i="2"/>
  <c r="G146" i="2"/>
  <c r="F146" i="2"/>
  <c r="G145" i="2"/>
  <c r="I145" i="2" s="1"/>
  <c r="I144" i="2"/>
  <c r="G144" i="2"/>
  <c r="F144" i="2"/>
  <c r="J143" i="2"/>
  <c r="H143" i="2"/>
  <c r="G143" i="2"/>
  <c r="F143" i="2" s="1"/>
  <c r="E143" i="2"/>
  <c r="D143" i="2"/>
  <c r="C143" i="2"/>
  <c r="G142" i="2"/>
  <c r="I142" i="2" s="1"/>
  <c r="I141" i="2"/>
  <c r="G141" i="2"/>
  <c r="F141" i="2"/>
  <c r="J140" i="2"/>
  <c r="H140" i="2"/>
  <c r="G140" i="2"/>
  <c r="F140" i="2" s="1"/>
  <c r="E140" i="2"/>
  <c r="E135" i="2" s="1"/>
  <c r="D140" i="2"/>
  <c r="C140" i="2"/>
  <c r="C135" i="2" s="1"/>
  <c r="G139" i="2"/>
  <c r="I139" i="2" s="1"/>
  <c r="I138" i="2"/>
  <c r="G138" i="2"/>
  <c r="F138" i="2"/>
  <c r="G137" i="2"/>
  <c r="I137" i="2" s="1"/>
  <c r="J136" i="2"/>
  <c r="H136" i="2"/>
  <c r="G136" i="2" s="1"/>
  <c r="E136" i="2"/>
  <c r="D136" i="2"/>
  <c r="C136" i="2"/>
  <c r="J135" i="2"/>
  <c r="H135" i="2"/>
  <c r="G135" i="2" s="1"/>
  <c r="D135" i="2"/>
  <c r="I134" i="2"/>
  <c r="G134" i="2"/>
  <c r="F134" i="2"/>
  <c r="G133" i="2"/>
  <c r="I133" i="2" s="1"/>
  <c r="I132" i="2"/>
  <c r="G132" i="2"/>
  <c r="F132" i="2"/>
  <c r="G131" i="2"/>
  <c r="I131" i="2" s="1"/>
  <c r="I130" i="2"/>
  <c r="G130" i="2"/>
  <c r="F130" i="2"/>
  <c r="G129" i="2"/>
  <c r="I129" i="2" s="1"/>
  <c r="I128" i="2"/>
  <c r="G128" i="2"/>
  <c r="F128" i="2"/>
  <c r="G127" i="2"/>
  <c r="I127" i="2" s="1"/>
  <c r="I126" i="2"/>
  <c r="G126" i="2"/>
  <c r="F126" i="2"/>
  <c r="G125" i="2"/>
  <c r="I125" i="2" s="1"/>
  <c r="I124" i="2"/>
  <c r="G124" i="2"/>
  <c r="F124" i="2"/>
  <c r="G123" i="2"/>
  <c r="I123" i="2" s="1"/>
  <c r="I122" i="2"/>
  <c r="G122" i="2"/>
  <c r="F122" i="2"/>
  <c r="G121" i="2"/>
  <c r="I121" i="2" s="1"/>
  <c r="J120" i="2"/>
  <c r="H120" i="2"/>
  <c r="G120" i="2" s="1"/>
  <c r="I120" i="2" s="1"/>
  <c r="E120" i="2"/>
  <c r="D120" i="2"/>
  <c r="C120" i="2"/>
  <c r="J119" i="2"/>
  <c r="H119" i="2"/>
  <c r="G119" i="2" s="1"/>
  <c r="I119" i="2" s="1"/>
  <c r="E119" i="2"/>
  <c r="D119" i="2"/>
  <c r="C119" i="2"/>
  <c r="I118" i="2"/>
  <c r="G118" i="2"/>
  <c r="F118" i="2"/>
  <c r="J117" i="2"/>
  <c r="H117" i="2"/>
  <c r="G117" i="2"/>
  <c r="F117" i="2" s="1"/>
  <c r="E117" i="2"/>
  <c r="D117" i="2"/>
  <c r="C117" i="2"/>
  <c r="G116" i="2"/>
  <c r="I115" i="2"/>
  <c r="G115" i="2"/>
  <c r="F115" i="2"/>
  <c r="G114" i="2"/>
  <c r="J113" i="2"/>
  <c r="H113" i="2"/>
  <c r="G113" i="2" s="1"/>
  <c r="I113" i="2" s="1"/>
  <c r="F113" i="2"/>
  <c r="E113" i="2"/>
  <c r="D113" i="2"/>
  <c r="C113" i="2"/>
  <c r="I112" i="2"/>
  <c r="G112" i="2"/>
  <c r="F112" i="2"/>
  <c r="G111" i="2"/>
  <c r="I110" i="2"/>
  <c r="G110" i="2"/>
  <c r="F110" i="2"/>
  <c r="G109" i="2"/>
  <c r="J108" i="2"/>
  <c r="H108" i="2"/>
  <c r="G108" i="2" s="1"/>
  <c r="I108" i="2" s="1"/>
  <c r="F108" i="2"/>
  <c r="E108" i="2"/>
  <c r="D108" i="2"/>
  <c r="C108" i="2"/>
  <c r="I107" i="2"/>
  <c r="G107" i="2"/>
  <c r="F107" i="2"/>
  <c r="G106" i="2"/>
  <c r="I105" i="2"/>
  <c r="G105" i="2"/>
  <c r="F105" i="2"/>
  <c r="G104" i="2"/>
  <c r="J103" i="2"/>
  <c r="H103" i="2"/>
  <c r="G103" i="2" s="1"/>
  <c r="I103" i="2" s="1"/>
  <c r="F103" i="2"/>
  <c r="E103" i="2"/>
  <c r="D103" i="2"/>
  <c r="C103" i="2"/>
  <c r="I102" i="2"/>
  <c r="G102" i="2"/>
  <c r="F102" i="2"/>
  <c r="G101" i="2"/>
  <c r="J100" i="2"/>
  <c r="H100" i="2"/>
  <c r="G100" i="2" s="1"/>
  <c r="I100" i="2" s="1"/>
  <c r="F100" i="2"/>
  <c r="E100" i="2"/>
  <c r="D100" i="2"/>
  <c r="C100" i="2"/>
  <c r="J99" i="2"/>
  <c r="H99" i="2"/>
  <c r="G99" i="2" s="1"/>
  <c r="I99" i="2" s="1"/>
  <c r="F99" i="2"/>
  <c r="E99" i="2"/>
  <c r="D99" i="2"/>
  <c r="C99" i="2"/>
  <c r="I98" i="2"/>
  <c r="G98" i="2"/>
  <c r="F98" i="2"/>
  <c r="G97" i="2"/>
  <c r="I96" i="2"/>
  <c r="G96" i="2"/>
  <c r="F96" i="2"/>
  <c r="G95" i="2"/>
  <c r="I94" i="2"/>
  <c r="G94" i="2"/>
  <c r="F94" i="2"/>
  <c r="G93" i="2"/>
  <c r="I92" i="2"/>
  <c r="G92" i="2"/>
  <c r="F92" i="2"/>
  <c r="G91" i="2"/>
  <c r="J90" i="2"/>
  <c r="H90" i="2"/>
  <c r="G90" i="2" s="1"/>
  <c r="I90" i="2" s="1"/>
  <c r="F90" i="2"/>
  <c r="E90" i="2"/>
  <c r="D90" i="2"/>
  <c r="C90" i="2"/>
  <c r="I89" i="2"/>
  <c r="G89" i="2"/>
  <c r="F89" i="2"/>
  <c r="G88" i="2"/>
  <c r="I87" i="2"/>
  <c r="G87" i="2"/>
  <c r="F87" i="2"/>
  <c r="G86" i="2"/>
  <c r="J85" i="2"/>
  <c r="H85" i="2"/>
  <c r="G85" i="2" s="1"/>
  <c r="I85" i="2" s="1"/>
  <c r="F85" i="2"/>
  <c r="E85" i="2"/>
  <c r="D85" i="2"/>
  <c r="C85" i="2"/>
  <c r="I84" i="2"/>
  <c r="G84" i="2"/>
  <c r="F84" i="2"/>
  <c r="G83" i="2"/>
  <c r="I82" i="2"/>
  <c r="G82" i="2"/>
  <c r="F82" i="2"/>
  <c r="G81" i="2"/>
  <c r="I80" i="2"/>
  <c r="G80" i="2"/>
  <c r="F80" i="2"/>
  <c r="G79" i="2"/>
  <c r="I78" i="2"/>
  <c r="G78" i="2"/>
  <c r="F78" i="2"/>
  <c r="G77" i="2"/>
  <c r="I76" i="2"/>
  <c r="G76" i="2"/>
  <c r="F76" i="2"/>
  <c r="G75" i="2"/>
  <c r="I74" i="2"/>
  <c r="G74" i="2"/>
  <c r="F74" i="2"/>
  <c r="G73" i="2"/>
  <c r="I72" i="2"/>
  <c r="G72" i="2"/>
  <c r="F72" i="2"/>
  <c r="G71" i="2"/>
  <c r="I70" i="2"/>
  <c r="G70" i="2"/>
  <c r="F70" i="2"/>
  <c r="G69" i="2"/>
  <c r="J68" i="2"/>
  <c r="H68" i="2"/>
  <c r="G68" i="2" s="1"/>
  <c r="I68" i="2" s="1"/>
  <c r="F68" i="2"/>
  <c r="E68" i="2"/>
  <c r="D68" i="2"/>
  <c r="C68" i="2"/>
  <c r="I67" i="2"/>
  <c r="G67" i="2"/>
  <c r="F67" i="2"/>
  <c r="G66" i="2"/>
  <c r="I65" i="2"/>
  <c r="G65" i="2"/>
  <c r="F65" i="2"/>
  <c r="J64" i="2"/>
  <c r="H64" i="2"/>
  <c r="G64" i="2"/>
  <c r="F64" i="2" s="1"/>
  <c r="E64" i="2"/>
  <c r="D64" i="2"/>
  <c r="C64" i="2"/>
  <c r="I63" i="2"/>
  <c r="F63" i="2"/>
  <c r="I62" i="2"/>
  <c r="F62" i="2"/>
  <c r="I61" i="2"/>
  <c r="F61" i="2"/>
  <c r="I60" i="2"/>
  <c r="F60" i="2"/>
  <c r="J59" i="2"/>
  <c r="H59" i="2"/>
  <c r="G59" i="2"/>
  <c r="I59" i="2" s="1"/>
  <c r="F59" i="2"/>
  <c r="E59" i="2"/>
  <c r="D59" i="2"/>
  <c r="C59" i="2"/>
  <c r="I58" i="2"/>
  <c r="G58" i="2"/>
  <c r="F58" i="2"/>
  <c r="I57" i="2"/>
  <c r="F57" i="2"/>
  <c r="J56" i="2"/>
  <c r="I56" i="2"/>
  <c r="H56" i="2"/>
  <c r="G56" i="2"/>
  <c r="F56" i="2" s="1"/>
  <c r="E56" i="2"/>
  <c r="E43" i="2" s="1"/>
  <c r="D56" i="2"/>
  <c r="C56" i="2"/>
  <c r="C43" i="2" s="1"/>
  <c r="G55" i="2"/>
  <c r="I55" i="2" s="1"/>
  <c r="I54" i="2"/>
  <c r="G54" i="2"/>
  <c r="F54" i="2"/>
  <c r="G53" i="2"/>
  <c r="I53" i="2" s="1"/>
  <c r="I52" i="2"/>
  <c r="G52" i="2"/>
  <c r="F52" i="2"/>
  <c r="G51" i="2"/>
  <c r="I51" i="2" s="1"/>
  <c r="I50" i="2"/>
  <c r="G50" i="2"/>
  <c r="F50" i="2"/>
  <c r="G49" i="2"/>
  <c r="I49" i="2" s="1"/>
  <c r="I48" i="2"/>
  <c r="G48" i="2"/>
  <c r="F48" i="2"/>
  <c r="G47" i="2"/>
  <c r="I47" i="2" s="1"/>
  <c r="I46" i="2"/>
  <c r="G46" i="2"/>
  <c r="F46" i="2"/>
  <c r="G45" i="2"/>
  <c r="I45" i="2" s="1"/>
  <c r="J44" i="2"/>
  <c r="H44" i="2"/>
  <c r="G44" i="2" s="1"/>
  <c r="E44" i="2"/>
  <c r="D44" i="2"/>
  <c r="C44" i="2"/>
  <c r="J43" i="2"/>
  <c r="H43" i="2"/>
  <c r="D43" i="2"/>
  <c r="I42" i="2"/>
  <c r="G42" i="2"/>
  <c r="F42" i="2"/>
  <c r="G41" i="2"/>
  <c r="I41" i="2" s="1"/>
  <c r="I40" i="2"/>
  <c r="G40" i="2"/>
  <c r="F40" i="2"/>
  <c r="G39" i="2"/>
  <c r="I39" i="2" s="1"/>
  <c r="I38" i="2"/>
  <c r="G38" i="2"/>
  <c r="F38" i="2"/>
  <c r="G37" i="2"/>
  <c r="I37" i="2" s="1"/>
  <c r="J36" i="2"/>
  <c r="H36" i="2"/>
  <c r="G36" i="2" s="1"/>
  <c r="E36" i="2"/>
  <c r="D36" i="2"/>
  <c r="C36" i="2"/>
  <c r="I35" i="2"/>
  <c r="G35" i="2"/>
  <c r="F35" i="2"/>
  <c r="G34" i="2"/>
  <c r="I34" i="2" s="1"/>
  <c r="I33" i="2"/>
  <c r="G33" i="2"/>
  <c r="F33" i="2"/>
  <c r="G32" i="2"/>
  <c r="I32" i="2" s="1"/>
  <c r="I31" i="2"/>
  <c r="G31" i="2"/>
  <c r="F31" i="2"/>
  <c r="G30" i="2"/>
  <c r="I30" i="2" s="1"/>
  <c r="I29" i="2"/>
  <c r="G29" i="2"/>
  <c r="F29" i="2"/>
  <c r="J28" i="2"/>
  <c r="H28" i="2"/>
  <c r="G28" i="2"/>
  <c r="F28" i="2" s="1"/>
  <c r="E28" i="2"/>
  <c r="E11" i="2" s="1"/>
  <c r="E10" i="2" s="1"/>
  <c r="E9" i="2" s="1"/>
  <c r="E8" i="2" s="1"/>
  <c r="D28" i="2"/>
  <c r="C28" i="2"/>
  <c r="C11" i="2" s="1"/>
  <c r="C10" i="2" s="1"/>
  <c r="C9" i="2" s="1"/>
  <c r="C8" i="2" s="1"/>
  <c r="G27" i="2"/>
  <c r="I27" i="2" s="1"/>
  <c r="I26" i="2"/>
  <c r="G26" i="2"/>
  <c r="F26" i="2"/>
  <c r="G25" i="2"/>
  <c r="I25" i="2" s="1"/>
  <c r="I24" i="2"/>
  <c r="G24" i="2"/>
  <c r="F24" i="2"/>
  <c r="G23" i="2"/>
  <c r="I23" i="2" s="1"/>
  <c r="I22" i="2"/>
  <c r="G22" i="2"/>
  <c r="F22" i="2"/>
  <c r="G21" i="2"/>
  <c r="I21" i="2" s="1"/>
  <c r="I20" i="2"/>
  <c r="G20" i="2"/>
  <c r="F20" i="2"/>
  <c r="G19" i="2"/>
  <c r="I19" i="2" s="1"/>
  <c r="I18" i="2"/>
  <c r="G18" i="2"/>
  <c r="F18" i="2"/>
  <c r="G17" i="2"/>
  <c r="I17" i="2" s="1"/>
  <c r="I16" i="2"/>
  <c r="G16" i="2"/>
  <c r="F16" i="2"/>
  <c r="G15" i="2"/>
  <c r="I15" i="2" s="1"/>
  <c r="I14" i="2"/>
  <c r="G14" i="2"/>
  <c r="F14" i="2"/>
  <c r="G13" i="2"/>
  <c r="I13" i="2" s="1"/>
  <c r="J12" i="2"/>
  <c r="H12" i="2"/>
  <c r="E12" i="2"/>
  <c r="D12" i="2"/>
  <c r="C12" i="2"/>
  <c r="J11" i="2"/>
  <c r="H11" i="2"/>
  <c r="D11" i="2"/>
  <c r="J10" i="2"/>
  <c r="H10" i="2"/>
  <c r="D10" i="2"/>
  <c r="J9" i="2"/>
  <c r="H9" i="2"/>
  <c r="D9" i="2"/>
  <c r="J8" i="2"/>
  <c r="D8" i="2"/>
  <c r="E422" i="1"/>
  <c r="J422" i="1" s="1"/>
  <c r="E421" i="1"/>
  <c r="J421" i="1" s="1"/>
  <c r="I420" i="1"/>
  <c r="H420" i="1"/>
  <c r="G420" i="1"/>
  <c r="F420" i="1"/>
  <c r="E420" i="1"/>
  <c r="J420" i="1" s="1"/>
  <c r="D420" i="1"/>
  <c r="C420" i="1"/>
  <c r="E419" i="1"/>
  <c r="J419" i="1" s="1"/>
  <c r="E418" i="1"/>
  <c r="J418" i="1" s="1"/>
  <c r="I417" i="1"/>
  <c r="H417" i="1"/>
  <c r="G417" i="1"/>
  <c r="F417" i="1"/>
  <c r="E417" i="1"/>
  <c r="J417" i="1" s="1"/>
  <c r="D417" i="1"/>
  <c r="C417" i="1"/>
  <c r="E416" i="1"/>
  <c r="J416" i="1" s="1"/>
  <c r="E415" i="1"/>
  <c r="J415" i="1" s="1"/>
  <c r="E414" i="1"/>
  <c r="J414" i="1" s="1"/>
  <c r="E413" i="1"/>
  <c r="J413" i="1" s="1"/>
  <c r="I412" i="1"/>
  <c r="H412" i="1"/>
  <c r="G412" i="1"/>
  <c r="F412" i="1"/>
  <c r="E412" i="1"/>
  <c r="J412" i="1" s="1"/>
  <c r="D412" i="1"/>
  <c r="C412" i="1"/>
  <c r="E411" i="1"/>
  <c r="J411" i="1" s="1"/>
  <c r="E410" i="1"/>
  <c r="J410" i="1" s="1"/>
  <c r="E409" i="1"/>
  <c r="J409" i="1" s="1"/>
  <c r="I408" i="1"/>
  <c r="H408" i="1"/>
  <c r="G408" i="1"/>
  <c r="F408" i="1"/>
  <c r="E408" i="1"/>
  <c r="J408" i="1" s="1"/>
  <c r="D408" i="1"/>
  <c r="C408" i="1"/>
  <c r="E407" i="1"/>
  <c r="J407" i="1" s="1"/>
  <c r="E406" i="1"/>
  <c r="J406" i="1" s="1"/>
  <c r="I405" i="1"/>
  <c r="H405" i="1"/>
  <c r="G405" i="1"/>
  <c r="F405" i="1"/>
  <c r="E405" i="1"/>
  <c r="J405" i="1" s="1"/>
  <c r="D405" i="1"/>
  <c r="C405" i="1"/>
  <c r="E404" i="1"/>
  <c r="J404" i="1" s="1"/>
  <c r="E403" i="1"/>
  <c r="J403" i="1" s="1"/>
  <c r="E402" i="1"/>
  <c r="J402" i="1" s="1"/>
  <c r="I401" i="1"/>
  <c r="H401" i="1"/>
  <c r="G401" i="1"/>
  <c r="F401" i="1"/>
  <c r="E401" i="1"/>
  <c r="J401" i="1" s="1"/>
  <c r="D401" i="1"/>
  <c r="C401" i="1"/>
  <c r="E400" i="1"/>
  <c r="J400" i="1" s="1"/>
  <c r="E399" i="1"/>
  <c r="J399" i="1" s="1"/>
  <c r="E398" i="1"/>
  <c r="J398" i="1" s="1"/>
  <c r="I397" i="1"/>
  <c r="H397" i="1"/>
  <c r="G397" i="1"/>
  <c r="F397" i="1"/>
  <c r="E397" i="1"/>
  <c r="J397" i="1" s="1"/>
  <c r="D397" i="1"/>
  <c r="C397" i="1"/>
  <c r="E396" i="1"/>
  <c r="J396" i="1" s="1"/>
  <c r="E395" i="1"/>
  <c r="J395" i="1" s="1"/>
  <c r="E394" i="1"/>
  <c r="J394" i="1" s="1"/>
  <c r="I393" i="1"/>
  <c r="H393" i="1"/>
  <c r="G393" i="1"/>
  <c r="F393" i="1"/>
  <c r="E393" i="1"/>
  <c r="J393" i="1" s="1"/>
  <c r="D393" i="1"/>
  <c r="C393" i="1"/>
  <c r="E392" i="1"/>
  <c r="J392" i="1" s="1"/>
  <c r="E391" i="1"/>
  <c r="J391" i="1" s="1"/>
  <c r="E390" i="1"/>
  <c r="J390" i="1" s="1"/>
  <c r="I389" i="1"/>
  <c r="H389" i="1"/>
  <c r="G389" i="1"/>
  <c r="F389" i="1"/>
  <c r="E389" i="1"/>
  <c r="J389" i="1" s="1"/>
  <c r="D389" i="1"/>
  <c r="C389" i="1"/>
  <c r="E388" i="1"/>
  <c r="J388" i="1" s="1"/>
  <c r="E387" i="1"/>
  <c r="J387" i="1" s="1"/>
  <c r="E386" i="1"/>
  <c r="J386" i="1" s="1"/>
  <c r="I385" i="1"/>
  <c r="H385" i="1"/>
  <c r="G385" i="1"/>
  <c r="F385" i="1"/>
  <c r="E385" i="1"/>
  <c r="J385" i="1" s="1"/>
  <c r="D385" i="1"/>
  <c r="C385" i="1"/>
  <c r="E384" i="1"/>
  <c r="J384" i="1" s="1"/>
  <c r="E383" i="1"/>
  <c r="J383" i="1" s="1"/>
  <c r="E382" i="1"/>
  <c r="J382" i="1" s="1"/>
  <c r="I381" i="1"/>
  <c r="H381" i="1"/>
  <c r="G381" i="1"/>
  <c r="F381" i="1"/>
  <c r="E381" i="1"/>
  <c r="J381" i="1" s="1"/>
  <c r="D381" i="1"/>
  <c r="C381" i="1"/>
  <c r="E380" i="1"/>
  <c r="J380" i="1" s="1"/>
  <c r="E379" i="1"/>
  <c r="J379" i="1" s="1"/>
  <c r="E378" i="1"/>
  <c r="J378" i="1" s="1"/>
  <c r="I377" i="1"/>
  <c r="H377" i="1"/>
  <c r="G377" i="1"/>
  <c r="F377" i="1"/>
  <c r="E377" i="1"/>
  <c r="J377" i="1" s="1"/>
  <c r="D377" i="1"/>
  <c r="C377" i="1"/>
  <c r="I376" i="1"/>
  <c r="H376" i="1"/>
  <c r="G376" i="1"/>
  <c r="F376" i="1"/>
  <c r="E376" i="1"/>
  <c r="J376" i="1" s="1"/>
  <c r="D376" i="1"/>
  <c r="C376" i="1"/>
  <c r="E375" i="1"/>
  <c r="J375" i="1" s="1"/>
  <c r="E374" i="1"/>
  <c r="J374" i="1" s="1"/>
  <c r="E373" i="1"/>
  <c r="J373" i="1" s="1"/>
  <c r="E372" i="1"/>
  <c r="J372" i="1" s="1"/>
  <c r="I371" i="1"/>
  <c r="H371" i="1"/>
  <c r="G371" i="1"/>
  <c r="F371" i="1"/>
  <c r="E371" i="1"/>
  <c r="J371" i="1" s="1"/>
  <c r="D371" i="1"/>
  <c r="C371" i="1"/>
  <c r="E370" i="1"/>
  <c r="J370" i="1" s="1"/>
  <c r="E369" i="1"/>
  <c r="J369" i="1" s="1"/>
  <c r="E368" i="1"/>
  <c r="J368" i="1" s="1"/>
  <c r="E367" i="1"/>
  <c r="J367" i="1" s="1"/>
  <c r="I366" i="1"/>
  <c r="H366" i="1"/>
  <c r="G366" i="1"/>
  <c r="F366" i="1"/>
  <c r="E366" i="1"/>
  <c r="J366" i="1" s="1"/>
  <c r="D366" i="1"/>
  <c r="C366" i="1"/>
  <c r="E365" i="1"/>
  <c r="J365" i="1" s="1"/>
  <c r="E364" i="1"/>
  <c r="J364" i="1" s="1"/>
  <c r="E363" i="1"/>
  <c r="J363" i="1" s="1"/>
  <c r="I362" i="1"/>
  <c r="H362" i="1"/>
  <c r="G362" i="1"/>
  <c r="F362" i="1"/>
  <c r="E362" i="1"/>
  <c r="J362" i="1" s="1"/>
  <c r="D362" i="1"/>
  <c r="C362" i="1"/>
  <c r="E361" i="1"/>
  <c r="J361" i="1" s="1"/>
  <c r="E360" i="1"/>
  <c r="J360" i="1" s="1"/>
  <c r="E359" i="1"/>
  <c r="J359" i="1" s="1"/>
  <c r="E358" i="1"/>
  <c r="J358" i="1" s="1"/>
  <c r="I357" i="1"/>
  <c r="H357" i="1"/>
  <c r="G357" i="1"/>
  <c r="F357" i="1"/>
  <c r="E357" i="1"/>
  <c r="J357" i="1" s="1"/>
  <c r="D357" i="1"/>
  <c r="C357" i="1"/>
  <c r="E356" i="1"/>
  <c r="J356" i="1" s="1"/>
  <c r="E355" i="1"/>
  <c r="J355" i="1" s="1"/>
  <c r="E354" i="1"/>
  <c r="J354" i="1" s="1"/>
  <c r="E353" i="1"/>
  <c r="J353" i="1" s="1"/>
  <c r="I352" i="1"/>
  <c r="H352" i="1"/>
  <c r="G352" i="1"/>
  <c r="F352" i="1"/>
  <c r="E352" i="1"/>
  <c r="J352" i="1" s="1"/>
  <c r="D352" i="1"/>
  <c r="C352" i="1"/>
  <c r="E351" i="1"/>
  <c r="J351" i="1" s="1"/>
  <c r="E350" i="1"/>
  <c r="J350" i="1" s="1"/>
  <c r="E349" i="1"/>
  <c r="J349" i="1" s="1"/>
  <c r="E348" i="1"/>
  <c r="J348" i="1" s="1"/>
  <c r="I347" i="1"/>
  <c r="H347" i="1"/>
  <c r="G347" i="1"/>
  <c r="F347" i="1"/>
  <c r="E347" i="1"/>
  <c r="J347" i="1" s="1"/>
  <c r="D347" i="1"/>
  <c r="C347" i="1"/>
  <c r="E346" i="1"/>
  <c r="J346" i="1" s="1"/>
  <c r="E345" i="1"/>
  <c r="J345" i="1" s="1"/>
  <c r="E344" i="1"/>
  <c r="J344" i="1" s="1"/>
  <c r="E343" i="1"/>
  <c r="J343" i="1" s="1"/>
  <c r="I342" i="1"/>
  <c r="H342" i="1"/>
  <c r="G342" i="1"/>
  <c r="F342" i="1"/>
  <c r="E342" i="1"/>
  <c r="J342" i="1" s="1"/>
  <c r="D342" i="1"/>
  <c r="C342" i="1"/>
  <c r="E341" i="1"/>
  <c r="J341" i="1" s="1"/>
  <c r="E340" i="1"/>
  <c r="J340" i="1" s="1"/>
  <c r="E339" i="1"/>
  <c r="J339" i="1" s="1"/>
  <c r="E338" i="1"/>
  <c r="J338" i="1" s="1"/>
  <c r="I337" i="1"/>
  <c r="H337" i="1"/>
  <c r="G337" i="1"/>
  <c r="F337" i="1"/>
  <c r="E337" i="1"/>
  <c r="J337" i="1" s="1"/>
  <c r="D337" i="1"/>
  <c r="C337" i="1"/>
  <c r="E336" i="1"/>
  <c r="J336" i="1" s="1"/>
  <c r="E335" i="1"/>
  <c r="J335" i="1" s="1"/>
  <c r="E334" i="1"/>
  <c r="J334" i="1" s="1"/>
  <c r="E333" i="1"/>
  <c r="J333" i="1" s="1"/>
  <c r="I332" i="1"/>
  <c r="H332" i="1"/>
  <c r="G332" i="1"/>
  <c r="F332" i="1"/>
  <c r="E332" i="1"/>
  <c r="J332" i="1" s="1"/>
  <c r="D332" i="1"/>
  <c r="C332" i="1"/>
  <c r="E331" i="1"/>
  <c r="J331" i="1" s="1"/>
  <c r="E330" i="1"/>
  <c r="J330" i="1" s="1"/>
  <c r="I329" i="1"/>
  <c r="H329" i="1"/>
  <c r="G329" i="1"/>
  <c r="F329" i="1"/>
  <c r="E329" i="1"/>
  <c r="J329" i="1" s="1"/>
  <c r="D329" i="1"/>
  <c r="C329" i="1"/>
  <c r="E328" i="1"/>
  <c r="J328" i="1" s="1"/>
  <c r="E327" i="1"/>
  <c r="J327" i="1" s="1"/>
  <c r="E326" i="1"/>
  <c r="J326" i="1" s="1"/>
  <c r="E325" i="1"/>
  <c r="J325" i="1" s="1"/>
  <c r="I324" i="1"/>
  <c r="H324" i="1"/>
  <c r="G324" i="1"/>
  <c r="F324" i="1"/>
  <c r="E324" i="1"/>
  <c r="J324" i="1" s="1"/>
  <c r="D324" i="1"/>
  <c r="C324" i="1"/>
  <c r="E323" i="1"/>
  <c r="J323" i="1" s="1"/>
  <c r="E322" i="1"/>
  <c r="J322" i="1" s="1"/>
  <c r="E321" i="1"/>
  <c r="J321" i="1" s="1"/>
  <c r="I320" i="1"/>
  <c r="H320" i="1"/>
  <c r="G320" i="1"/>
  <c r="F320" i="1"/>
  <c r="E320" i="1"/>
  <c r="J320" i="1" s="1"/>
  <c r="D320" i="1"/>
  <c r="C320" i="1"/>
  <c r="E319" i="1"/>
  <c r="J319" i="1" s="1"/>
  <c r="E318" i="1"/>
  <c r="J318" i="1" s="1"/>
  <c r="E317" i="1"/>
  <c r="J317" i="1" s="1"/>
  <c r="I316" i="1"/>
  <c r="H316" i="1"/>
  <c r="G316" i="1"/>
  <c r="F316" i="1"/>
  <c r="E316" i="1"/>
  <c r="J316" i="1" s="1"/>
  <c r="D316" i="1"/>
  <c r="C316" i="1"/>
  <c r="E315" i="1"/>
  <c r="J315" i="1" s="1"/>
  <c r="E314" i="1"/>
  <c r="J314" i="1" s="1"/>
  <c r="E313" i="1"/>
  <c r="J313" i="1" s="1"/>
  <c r="I312" i="1"/>
  <c r="I311" i="1" s="1"/>
  <c r="H312" i="1"/>
  <c r="G312" i="1"/>
  <c r="G311" i="1" s="1"/>
  <c r="E311" i="1" s="1"/>
  <c r="J311" i="1" s="1"/>
  <c r="F312" i="1"/>
  <c r="E312" i="1"/>
  <c r="J312" i="1" s="1"/>
  <c r="D312" i="1"/>
  <c r="C312" i="1"/>
  <c r="C311" i="1" s="1"/>
  <c r="H311" i="1"/>
  <c r="F311" i="1"/>
  <c r="D311" i="1"/>
  <c r="E310" i="1"/>
  <c r="J310" i="1" s="1"/>
  <c r="E309" i="1"/>
  <c r="J309" i="1" s="1"/>
  <c r="E308" i="1"/>
  <c r="J308" i="1" s="1"/>
  <c r="E307" i="1"/>
  <c r="J307" i="1" s="1"/>
  <c r="E306" i="1"/>
  <c r="J306" i="1" s="1"/>
  <c r="E305" i="1"/>
  <c r="J305" i="1" s="1"/>
  <c r="I304" i="1"/>
  <c r="H304" i="1"/>
  <c r="G304" i="1"/>
  <c r="F304" i="1"/>
  <c r="E304" i="1"/>
  <c r="J304" i="1" s="1"/>
  <c r="D304" i="1"/>
  <c r="C304" i="1"/>
  <c r="E303" i="1"/>
  <c r="J303" i="1" s="1"/>
  <c r="E302" i="1"/>
  <c r="J302" i="1" s="1"/>
  <c r="E301" i="1"/>
  <c r="J301" i="1" s="1"/>
  <c r="I300" i="1"/>
  <c r="H300" i="1"/>
  <c r="G300" i="1"/>
  <c r="F300" i="1"/>
  <c r="E300" i="1"/>
  <c r="J300" i="1" s="1"/>
  <c r="D300" i="1"/>
  <c r="C300" i="1"/>
  <c r="E299" i="1"/>
  <c r="J299" i="1" s="1"/>
  <c r="I298" i="1"/>
  <c r="H298" i="1"/>
  <c r="G298" i="1"/>
  <c r="F298" i="1"/>
  <c r="E298" i="1"/>
  <c r="J298" i="1" s="1"/>
  <c r="D298" i="1"/>
  <c r="C298" i="1"/>
  <c r="E297" i="1"/>
  <c r="J297" i="1" s="1"/>
  <c r="E296" i="1"/>
  <c r="J296" i="1" s="1"/>
  <c r="E295" i="1"/>
  <c r="J295" i="1" s="1"/>
  <c r="I294" i="1"/>
  <c r="I293" i="1" s="1"/>
  <c r="I292" i="1" s="1"/>
  <c r="H294" i="1"/>
  <c r="G294" i="1"/>
  <c r="G293" i="1" s="1"/>
  <c r="F294" i="1"/>
  <c r="E294" i="1"/>
  <c r="J294" i="1" s="1"/>
  <c r="D294" i="1"/>
  <c r="C294" i="1"/>
  <c r="C293" i="1" s="1"/>
  <c r="C292" i="1" s="1"/>
  <c r="H293" i="1"/>
  <c r="F293" i="1"/>
  <c r="D293" i="1"/>
  <c r="H292" i="1"/>
  <c r="F292" i="1"/>
  <c r="D292" i="1"/>
  <c r="E291" i="1"/>
  <c r="J291" i="1" s="1"/>
  <c r="E290" i="1"/>
  <c r="J290" i="1" s="1"/>
  <c r="I289" i="1"/>
  <c r="H289" i="1"/>
  <c r="G289" i="1"/>
  <c r="F289" i="1"/>
  <c r="E289" i="1"/>
  <c r="J289" i="1" s="1"/>
  <c r="D289" i="1"/>
  <c r="C289" i="1"/>
  <c r="I288" i="1"/>
  <c r="I287" i="1" s="1"/>
  <c r="I274" i="1" s="1"/>
  <c r="H288" i="1"/>
  <c r="G288" i="1"/>
  <c r="G287" i="1" s="1"/>
  <c r="E287" i="1" s="1"/>
  <c r="J287" i="1" s="1"/>
  <c r="F288" i="1"/>
  <c r="E288" i="1"/>
  <c r="J288" i="1" s="1"/>
  <c r="D288" i="1"/>
  <c r="C288" i="1"/>
  <c r="C287" i="1" s="1"/>
  <c r="C274" i="1" s="1"/>
  <c r="H287" i="1"/>
  <c r="F287" i="1"/>
  <c r="D287" i="1"/>
  <c r="E286" i="1"/>
  <c r="J286" i="1" s="1"/>
  <c r="G285" i="1"/>
  <c r="I284" i="1"/>
  <c r="H284" i="1"/>
  <c r="F284" i="1"/>
  <c r="D284" i="1"/>
  <c r="C284" i="1"/>
  <c r="I283" i="1"/>
  <c r="H283" i="1"/>
  <c r="F283" i="1"/>
  <c r="D283" i="1"/>
  <c r="C283" i="1"/>
  <c r="J282" i="1"/>
  <c r="E282" i="1"/>
  <c r="I281" i="1"/>
  <c r="F281" i="1"/>
  <c r="E281" i="1" s="1"/>
  <c r="J281" i="1" s="1"/>
  <c r="D281" i="1"/>
  <c r="C281" i="1"/>
  <c r="J280" i="1"/>
  <c r="E280" i="1"/>
  <c r="I279" i="1"/>
  <c r="H279" i="1"/>
  <c r="G279" i="1"/>
  <c r="F279" i="1"/>
  <c r="E279" i="1" s="1"/>
  <c r="J279" i="1" s="1"/>
  <c r="D279" i="1"/>
  <c r="D278" i="1" s="1"/>
  <c r="D277" i="1" s="1"/>
  <c r="D276" i="1" s="1"/>
  <c r="D275" i="1" s="1"/>
  <c r="D274" i="1" s="1"/>
  <c r="C279" i="1"/>
  <c r="I278" i="1"/>
  <c r="H278" i="1"/>
  <c r="H277" i="1" s="1"/>
  <c r="H276" i="1" s="1"/>
  <c r="H275" i="1" s="1"/>
  <c r="H274" i="1" s="1"/>
  <c r="G278" i="1"/>
  <c r="F278" i="1"/>
  <c r="E278" i="1" s="1"/>
  <c r="J278" i="1" s="1"/>
  <c r="C278" i="1"/>
  <c r="I277" i="1"/>
  <c r="G277" i="1"/>
  <c r="C277" i="1"/>
  <c r="I276" i="1"/>
  <c r="G276" i="1"/>
  <c r="C276" i="1"/>
  <c r="I275" i="1"/>
  <c r="G275" i="1"/>
  <c r="C275" i="1"/>
  <c r="G273" i="1"/>
  <c r="E273" i="1"/>
  <c r="J273" i="1" s="1"/>
  <c r="E272" i="1"/>
  <c r="J272" i="1" s="1"/>
  <c r="E271" i="1"/>
  <c r="J271" i="1" s="1"/>
  <c r="E270" i="1"/>
  <c r="J270" i="1" s="1"/>
  <c r="I269" i="1"/>
  <c r="H269" i="1"/>
  <c r="G269" i="1"/>
  <c r="F269" i="1"/>
  <c r="E269" i="1"/>
  <c r="J269" i="1" s="1"/>
  <c r="D269" i="1"/>
  <c r="C269" i="1"/>
  <c r="E268" i="1"/>
  <c r="J268" i="1" s="1"/>
  <c r="E267" i="1"/>
  <c r="J267" i="1" s="1"/>
  <c r="I266" i="1"/>
  <c r="H266" i="1"/>
  <c r="G266" i="1"/>
  <c r="F266" i="1"/>
  <c r="E266" i="1"/>
  <c r="J266" i="1" s="1"/>
  <c r="D266" i="1"/>
  <c r="C266" i="1"/>
  <c r="I265" i="1"/>
  <c r="I264" i="1" s="1"/>
  <c r="H265" i="1"/>
  <c r="G265" i="1"/>
  <c r="G264" i="1" s="1"/>
  <c r="E264" i="1" s="1"/>
  <c r="J264" i="1" s="1"/>
  <c r="F265" i="1"/>
  <c r="E265" i="1"/>
  <c r="D265" i="1"/>
  <c r="C265" i="1"/>
  <c r="C264" i="1" s="1"/>
  <c r="H264" i="1"/>
  <c r="F264" i="1"/>
  <c r="D264" i="1"/>
  <c r="E263" i="1"/>
  <c r="J263" i="1" s="1"/>
  <c r="E262" i="1"/>
  <c r="J262" i="1" s="1"/>
  <c r="I261" i="1"/>
  <c r="H261" i="1"/>
  <c r="G261" i="1"/>
  <c r="F261" i="1"/>
  <c r="E261" i="1"/>
  <c r="J261" i="1" s="1"/>
  <c r="D261" i="1"/>
  <c r="C261" i="1"/>
  <c r="E260" i="1"/>
  <c r="J260" i="1" s="1"/>
  <c r="I259" i="1"/>
  <c r="I258" i="1" s="1"/>
  <c r="I257" i="1" s="1"/>
  <c r="H259" i="1"/>
  <c r="G259" i="1"/>
  <c r="G258" i="1" s="1"/>
  <c r="F259" i="1"/>
  <c r="E259" i="1"/>
  <c r="J259" i="1" s="1"/>
  <c r="D259" i="1"/>
  <c r="C259" i="1"/>
  <c r="C258" i="1" s="1"/>
  <c r="C257" i="1" s="1"/>
  <c r="H258" i="1"/>
  <c r="F258" i="1"/>
  <c r="D258" i="1"/>
  <c r="H257" i="1"/>
  <c r="F257" i="1"/>
  <c r="D257" i="1"/>
  <c r="E256" i="1"/>
  <c r="J256" i="1" s="1"/>
  <c r="J255" i="1"/>
  <c r="E255" i="1"/>
  <c r="G254" i="1"/>
  <c r="E254" i="1"/>
  <c r="J254" i="1" s="1"/>
  <c r="I253" i="1"/>
  <c r="H253" i="1"/>
  <c r="G253" i="1"/>
  <c r="F253" i="1"/>
  <c r="E253" i="1"/>
  <c r="J253" i="1" s="1"/>
  <c r="D253" i="1"/>
  <c r="C253" i="1"/>
  <c r="E252" i="1"/>
  <c r="J252" i="1" s="1"/>
  <c r="E251" i="1"/>
  <c r="J251" i="1" s="1"/>
  <c r="I250" i="1"/>
  <c r="H250" i="1"/>
  <c r="G250" i="1"/>
  <c r="F250" i="1"/>
  <c r="E250" i="1"/>
  <c r="J250" i="1" s="1"/>
  <c r="D250" i="1"/>
  <c r="C250" i="1"/>
  <c r="E249" i="1"/>
  <c r="J249" i="1" s="1"/>
  <c r="I248" i="1"/>
  <c r="H248" i="1"/>
  <c r="G248" i="1"/>
  <c r="F248" i="1"/>
  <c r="E248" i="1"/>
  <c r="J248" i="1" s="1"/>
  <c r="D248" i="1"/>
  <c r="C248" i="1"/>
  <c r="E247" i="1"/>
  <c r="J247" i="1" s="1"/>
  <c r="I246" i="1"/>
  <c r="H246" i="1"/>
  <c r="G246" i="1"/>
  <c r="F246" i="1"/>
  <c r="E246" i="1"/>
  <c r="J246" i="1" s="1"/>
  <c r="D246" i="1"/>
  <c r="C246" i="1"/>
  <c r="E245" i="1"/>
  <c r="J245" i="1" s="1"/>
  <c r="I244" i="1"/>
  <c r="I228" i="1" s="1"/>
  <c r="I216" i="1" s="1"/>
  <c r="I210" i="1" s="1"/>
  <c r="I209" i="1" s="1"/>
  <c r="H244" i="1"/>
  <c r="G244" i="1"/>
  <c r="F244" i="1"/>
  <c r="E244" i="1"/>
  <c r="J244" i="1" s="1"/>
  <c r="D244" i="1"/>
  <c r="C244" i="1"/>
  <c r="C228" i="1" s="1"/>
  <c r="C216" i="1" s="1"/>
  <c r="C210" i="1" s="1"/>
  <c r="C209" i="1" s="1"/>
  <c r="J243" i="1"/>
  <c r="J242" i="1"/>
  <c r="E241" i="1"/>
  <c r="J241" i="1" s="1"/>
  <c r="G240" i="1"/>
  <c r="E240" i="1" s="1"/>
  <c r="J240" i="1" s="1"/>
  <c r="J239" i="1"/>
  <c r="E238" i="1"/>
  <c r="J238" i="1" s="1"/>
  <c r="E237" i="1"/>
  <c r="J237" i="1" s="1"/>
  <c r="E236" i="1"/>
  <c r="J236" i="1" s="1"/>
  <c r="E235" i="1"/>
  <c r="J235" i="1" s="1"/>
  <c r="J234" i="1"/>
  <c r="J233" i="1"/>
  <c r="E233" i="1"/>
  <c r="J232" i="1"/>
  <c r="E232" i="1"/>
  <c r="J231" i="1"/>
  <c r="E231" i="1"/>
  <c r="J230" i="1"/>
  <c r="E230" i="1"/>
  <c r="I229" i="1"/>
  <c r="H229" i="1"/>
  <c r="F229" i="1"/>
  <c r="D229" i="1"/>
  <c r="C229" i="1"/>
  <c r="H228" i="1"/>
  <c r="F228" i="1"/>
  <c r="D228" i="1"/>
  <c r="J227" i="1"/>
  <c r="E227" i="1"/>
  <c r="I226" i="1"/>
  <c r="H226" i="1"/>
  <c r="G226" i="1"/>
  <c r="F226" i="1"/>
  <c r="E226" i="1" s="1"/>
  <c r="J226" i="1" s="1"/>
  <c r="D226" i="1"/>
  <c r="C226" i="1"/>
  <c r="J225" i="1"/>
  <c r="E225" i="1"/>
  <c r="J224" i="1"/>
  <c r="E224" i="1"/>
  <c r="J223" i="1"/>
  <c r="E223" i="1"/>
  <c r="J222" i="1"/>
  <c r="E222" i="1"/>
  <c r="I221" i="1"/>
  <c r="H221" i="1"/>
  <c r="F221" i="1"/>
  <c r="E221" i="1"/>
  <c r="J221" i="1" s="1"/>
  <c r="G220" i="1"/>
  <c r="E220" i="1" s="1"/>
  <c r="J220" i="1" s="1"/>
  <c r="I219" i="1"/>
  <c r="H219" i="1"/>
  <c r="F219" i="1"/>
  <c r="D219" i="1"/>
  <c r="C219" i="1"/>
  <c r="I218" i="1"/>
  <c r="H218" i="1"/>
  <c r="F218" i="1"/>
  <c r="D218" i="1"/>
  <c r="C218" i="1"/>
  <c r="I217" i="1"/>
  <c r="H217" i="1"/>
  <c r="F217" i="1"/>
  <c r="D217" i="1"/>
  <c r="C217" i="1"/>
  <c r="H216" i="1"/>
  <c r="F216" i="1"/>
  <c r="D216" i="1"/>
  <c r="J215" i="1"/>
  <c r="E215" i="1"/>
  <c r="J214" i="1"/>
  <c r="E214" i="1"/>
  <c r="I213" i="1"/>
  <c r="H213" i="1"/>
  <c r="G213" i="1"/>
  <c r="F213" i="1"/>
  <c r="E213" i="1" s="1"/>
  <c r="J213" i="1" s="1"/>
  <c r="D213" i="1"/>
  <c r="C213" i="1"/>
  <c r="I212" i="1"/>
  <c r="H212" i="1"/>
  <c r="G212" i="1"/>
  <c r="F212" i="1"/>
  <c r="E212" i="1" s="1"/>
  <c r="J212" i="1" s="1"/>
  <c r="D212" i="1"/>
  <c r="C212" i="1"/>
  <c r="I211" i="1"/>
  <c r="H211" i="1"/>
  <c r="G211" i="1"/>
  <c r="F211" i="1"/>
  <c r="E211" i="1" s="1"/>
  <c r="J211" i="1" s="1"/>
  <c r="D211" i="1"/>
  <c r="C211" i="1"/>
  <c r="H210" i="1"/>
  <c r="F210" i="1"/>
  <c r="D210" i="1"/>
  <c r="H209" i="1"/>
  <c r="F209" i="1"/>
  <c r="D209" i="1"/>
  <c r="J208" i="1"/>
  <c r="E208" i="1"/>
  <c r="J207" i="1"/>
  <c r="E207" i="1"/>
  <c r="I206" i="1"/>
  <c r="H206" i="1"/>
  <c r="G206" i="1"/>
  <c r="F206" i="1"/>
  <c r="E206" i="1" s="1"/>
  <c r="J206" i="1" s="1"/>
  <c r="D206" i="1"/>
  <c r="C206" i="1"/>
  <c r="J205" i="1"/>
  <c r="E205" i="1"/>
  <c r="J204" i="1"/>
  <c r="E204" i="1"/>
  <c r="I203" i="1"/>
  <c r="H203" i="1"/>
  <c r="G203" i="1"/>
  <c r="F203" i="1"/>
  <c r="E203" i="1" s="1"/>
  <c r="J203" i="1" s="1"/>
  <c r="D203" i="1"/>
  <c r="C203" i="1"/>
  <c r="J202" i="1"/>
  <c r="E202" i="1"/>
  <c r="J201" i="1"/>
  <c r="E201" i="1"/>
  <c r="J200" i="1"/>
  <c r="E200" i="1"/>
  <c r="J199" i="1"/>
  <c r="E199" i="1"/>
  <c r="I198" i="1"/>
  <c r="H198" i="1"/>
  <c r="G198" i="1"/>
  <c r="F198" i="1"/>
  <c r="E198" i="1" s="1"/>
  <c r="J198" i="1" s="1"/>
  <c r="D198" i="1"/>
  <c r="C198" i="1"/>
  <c r="J197" i="1"/>
  <c r="E197" i="1"/>
  <c r="J196" i="1"/>
  <c r="E196" i="1"/>
  <c r="J195" i="1"/>
  <c r="E195" i="1"/>
  <c r="I194" i="1"/>
  <c r="H194" i="1"/>
  <c r="G194" i="1"/>
  <c r="F194" i="1"/>
  <c r="E194" i="1" s="1"/>
  <c r="J194" i="1" s="1"/>
  <c r="D194" i="1"/>
  <c r="C194" i="1"/>
  <c r="J193" i="1"/>
  <c r="E193" i="1"/>
  <c r="J192" i="1"/>
  <c r="E192" i="1"/>
  <c r="I191" i="1"/>
  <c r="H191" i="1"/>
  <c r="G191" i="1"/>
  <c r="F191" i="1"/>
  <c r="E191" i="1" s="1"/>
  <c r="J191" i="1" s="1"/>
  <c r="D191" i="1"/>
  <c r="C191" i="1"/>
  <c r="J190" i="1"/>
  <c r="E190" i="1"/>
  <c r="J189" i="1"/>
  <c r="E189" i="1"/>
  <c r="J188" i="1"/>
  <c r="E188" i="1"/>
  <c r="I187" i="1"/>
  <c r="H187" i="1"/>
  <c r="G187" i="1"/>
  <c r="F187" i="1"/>
  <c r="E187" i="1" s="1"/>
  <c r="J187" i="1" s="1"/>
  <c r="D187" i="1"/>
  <c r="C187" i="1"/>
  <c r="J186" i="1"/>
  <c r="E186" i="1"/>
  <c r="J185" i="1"/>
  <c r="E185" i="1"/>
  <c r="J184" i="1"/>
  <c r="E184" i="1"/>
  <c r="I183" i="1"/>
  <c r="H183" i="1"/>
  <c r="G183" i="1"/>
  <c r="F183" i="1"/>
  <c r="E183" i="1" s="1"/>
  <c r="J183" i="1" s="1"/>
  <c r="D183" i="1"/>
  <c r="C183" i="1"/>
  <c r="J182" i="1"/>
  <c r="E182" i="1"/>
  <c r="J181" i="1"/>
  <c r="E181" i="1"/>
  <c r="J180" i="1"/>
  <c r="E180" i="1"/>
  <c r="I179" i="1"/>
  <c r="H179" i="1"/>
  <c r="G179" i="1"/>
  <c r="F179" i="1"/>
  <c r="E179" i="1" s="1"/>
  <c r="J179" i="1" s="1"/>
  <c r="D179" i="1"/>
  <c r="C179" i="1"/>
  <c r="J178" i="1"/>
  <c r="E178" i="1"/>
  <c r="J177" i="1"/>
  <c r="E177" i="1"/>
  <c r="J176" i="1"/>
  <c r="E176" i="1"/>
  <c r="I175" i="1"/>
  <c r="H175" i="1"/>
  <c r="G175" i="1"/>
  <c r="F175" i="1"/>
  <c r="E175" i="1" s="1"/>
  <c r="J175" i="1" s="1"/>
  <c r="D175" i="1"/>
  <c r="C175" i="1"/>
  <c r="J174" i="1"/>
  <c r="E174" i="1"/>
  <c r="J173" i="1"/>
  <c r="E173" i="1"/>
  <c r="J172" i="1"/>
  <c r="E172" i="1"/>
  <c r="I171" i="1"/>
  <c r="H171" i="1"/>
  <c r="G171" i="1"/>
  <c r="F171" i="1"/>
  <c r="E171" i="1" s="1"/>
  <c r="J171" i="1" s="1"/>
  <c r="D171" i="1"/>
  <c r="C171" i="1"/>
  <c r="J170" i="1"/>
  <c r="E170" i="1"/>
  <c r="J169" i="1"/>
  <c r="E169" i="1"/>
  <c r="J168" i="1"/>
  <c r="E168" i="1"/>
  <c r="I167" i="1"/>
  <c r="H167" i="1"/>
  <c r="G167" i="1"/>
  <c r="F167" i="1"/>
  <c r="E167" i="1" s="1"/>
  <c r="J167" i="1" s="1"/>
  <c r="D167" i="1"/>
  <c r="C167" i="1"/>
  <c r="J166" i="1"/>
  <c r="E166" i="1"/>
  <c r="J165" i="1"/>
  <c r="E165" i="1"/>
  <c r="J164" i="1"/>
  <c r="E164" i="1"/>
  <c r="I163" i="1"/>
  <c r="H163" i="1"/>
  <c r="G163" i="1"/>
  <c r="F163" i="1"/>
  <c r="E163" i="1" s="1"/>
  <c r="J163" i="1" s="1"/>
  <c r="D163" i="1"/>
  <c r="C163" i="1"/>
  <c r="I162" i="1"/>
  <c r="H162" i="1"/>
  <c r="G162" i="1"/>
  <c r="F162" i="1"/>
  <c r="E162" i="1" s="1"/>
  <c r="J162" i="1" s="1"/>
  <c r="D162" i="1"/>
  <c r="C162" i="1"/>
  <c r="J161" i="1"/>
  <c r="E161" i="1"/>
  <c r="J160" i="1"/>
  <c r="E160" i="1"/>
  <c r="J159" i="1"/>
  <c r="E159" i="1"/>
  <c r="J158" i="1"/>
  <c r="E158" i="1"/>
  <c r="I157" i="1"/>
  <c r="H157" i="1"/>
  <c r="G157" i="1"/>
  <c r="F157" i="1"/>
  <c r="E157" i="1" s="1"/>
  <c r="J157" i="1" s="1"/>
  <c r="D157" i="1"/>
  <c r="C157" i="1"/>
  <c r="J156" i="1"/>
  <c r="E156" i="1"/>
  <c r="J155" i="1"/>
  <c r="E155" i="1"/>
  <c r="J154" i="1"/>
  <c r="E154" i="1"/>
  <c r="J153" i="1"/>
  <c r="E153" i="1"/>
  <c r="I152" i="1"/>
  <c r="H152" i="1"/>
  <c r="G152" i="1"/>
  <c r="F152" i="1"/>
  <c r="E152" i="1" s="1"/>
  <c r="J152" i="1" s="1"/>
  <c r="D152" i="1"/>
  <c r="C152" i="1"/>
  <c r="J151" i="1"/>
  <c r="E151" i="1"/>
  <c r="J150" i="1"/>
  <c r="E150" i="1"/>
  <c r="J149" i="1"/>
  <c r="E149" i="1"/>
  <c r="I148" i="1"/>
  <c r="H148" i="1"/>
  <c r="G148" i="1"/>
  <c r="F148" i="1"/>
  <c r="E148" i="1" s="1"/>
  <c r="J148" i="1" s="1"/>
  <c r="D148" i="1"/>
  <c r="C148" i="1"/>
  <c r="J147" i="1"/>
  <c r="E147" i="1"/>
  <c r="J146" i="1"/>
  <c r="E146" i="1"/>
  <c r="J145" i="1"/>
  <c r="E145" i="1"/>
  <c r="J144" i="1"/>
  <c r="E144" i="1"/>
  <c r="I143" i="1"/>
  <c r="H143" i="1"/>
  <c r="G143" i="1"/>
  <c r="F143" i="1"/>
  <c r="E143" i="1" s="1"/>
  <c r="J143" i="1" s="1"/>
  <c r="D143" i="1"/>
  <c r="C143" i="1"/>
  <c r="J142" i="1"/>
  <c r="E142" i="1"/>
  <c r="J141" i="1"/>
  <c r="E141" i="1"/>
  <c r="J140" i="1"/>
  <c r="E140" i="1"/>
  <c r="J139" i="1"/>
  <c r="E139" i="1"/>
  <c r="I138" i="1"/>
  <c r="H138" i="1"/>
  <c r="G138" i="1"/>
  <c r="F138" i="1"/>
  <c r="E138" i="1" s="1"/>
  <c r="J138" i="1" s="1"/>
  <c r="D138" i="1"/>
  <c r="C138" i="1"/>
  <c r="J137" i="1"/>
  <c r="E137" i="1"/>
  <c r="J136" i="1"/>
  <c r="E136" i="1"/>
  <c r="J135" i="1"/>
  <c r="E135" i="1"/>
  <c r="J134" i="1"/>
  <c r="E134" i="1"/>
  <c r="I133" i="1"/>
  <c r="H133" i="1"/>
  <c r="G133" i="1"/>
  <c r="F133" i="1"/>
  <c r="E133" i="1" s="1"/>
  <c r="J133" i="1" s="1"/>
  <c r="D133" i="1"/>
  <c r="C133" i="1"/>
  <c r="J132" i="1"/>
  <c r="E132" i="1"/>
  <c r="J131" i="1"/>
  <c r="E131" i="1"/>
  <c r="J130" i="1"/>
  <c r="E130" i="1"/>
  <c r="J129" i="1"/>
  <c r="E129" i="1"/>
  <c r="I128" i="1"/>
  <c r="H128" i="1"/>
  <c r="G128" i="1"/>
  <c r="F128" i="1"/>
  <c r="E128" i="1" s="1"/>
  <c r="J128" i="1" s="1"/>
  <c r="D128" i="1"/>
  <c r="C128" i="1"/>
  <c r="J127" i="1"/>
  <c r="E127" i="1"/>
  <c r="J126" i="1"/>
  <c r="E126" i="1"/>
  <c r="J125" i="1"/>
  <c r="E125" i="1"/>
  <c r="J124" i="1"/>
  <c r="E124" i="1"/>
  <c r="I123" i="1"/>
  <c r="H123" i="1"/>
  <c r="G123" i="1"/>
  <c r="F123" i="1"/>
  <c r="E123" i="1" s="1"/>
  <c r="J123" i="1" s="1"/>
  <c r="D123" i="1"/>
  <c r="C123" i="1"/>
  <c r="J122" i="1"/>
  <c r="E122" i="1"/>
  <c r="J121" i="1"/>
  <c r="E121" i="1"/>
  <c r="J120" i="1"/>
  <c r="E120" i="1"/>
  <c r="J119" i="1"/>
  <c r="E119" i="1"/>
  <c r="I118" i="1"/>
  <c r="H118" i="1"/>
  <c r="G118" i="1"/>
  <c r="F118" i="1"/>
  <c r="E118" i="1" s="1"/>
  <c r="J118" i="1" s="1"/>
  <c r="D118" i="1"/>
  <c r="C118" i="1"/>
  <c r="J117" i="1"/>
  <c r="E117" i="1"/>
  <c r="J116" i="1"/>
  <c r="E116" i="1"/>
  <c r="I115" i="1"/>
  <c r="H115" i="1"/>
  <c r="G115" i="1"/>
  <c r="F115" i="1"/>
  <c r="E115" i="1" s="1"/>
  <c r="J115" i="1" s="1"/>
  <c r="D115" i="1"/>
  <c r="C115" i="1"/>
  <c r="J114" i="1"/>
  <c r="E114" i="1"/>
  <c r="J113" i="1"/>
  <c r="E113" i="1"/>
  <c r="J112" i="1"/>
  <c r="E112" i="1"/>
  <c r="J111" i="1"/>
  <c r="E111" i="1"/>
  <c r="I110" i="1"/>
  <c r="H110" i="1"/>
  <c r="G110" i="1"/>
  <c r="F110" i="1"/>
  <c r="E110" i="1" s="1"/>
  <c r="J110" i="1" s="1"/>
  <c r="D110" i="1"/>
  <c r="C110" i="1"/>
  <c r="J109" i="1"/>
  <c r="E109" i="1"/>
  <c r="J108" i="1"/>
  <c r="E108" i="1"/>
  <c r="J107" i="1"/>
  <c r="E107" i="1"/>
  <c r="I106" i="1"/>
  <c r="H106" i="1"/>
  <c r="G106" i="1"/>
  <c r="F106" i="1"/>
  <c r="E106" i="1" s="1"/>
  <c r="J106" i="1" s="1"/>
  <c r="D106" i="1"/>
  <c r="C106" i="1"/>
  <c r="J105" i="1"/>
  <c r="E105" i="1"/>
  <c r="J104" i="1"/>
  <c r="E104" i="1"/>
  <c r="J103" i="1"/>
  <c r="E103" i="1"/>
  <c r="I102" i="1"/>
  <c r="H102" i="1"/>
  <c r="G102" i="1"/>
  <c r="F102" i="1"/>
  <c r="E102" i="1" s="1"/>
  <c r="J102" i="1" s="1"/>
  <c r="D102" i="1"/>
  <c r="C102" i="1"/>
  <c r="J101" i="1"/>
  <c r="E101" i="1"/>
  <c r="J100" i="1"/>
  <c r="E100" i="1"/>
  <c r="J99" i="1"/>
  <c r="E99" i="1"/>
  <c r="I98" i="1"/>
  <c r="H98" i="1"/>
  <c r="G98" i="1"/>
  <c r="F98" i="1"/>
  <c r="E98" i="1" s="1"/>
  <c r="J98" i="1" s="1"/>
  <c r="D98" i="1"/>
  <c r="C98" i="1"/>
  <c r="I97" i="1"/>
  <c r="H97" i="1"/>
  <c r="G97" i="1"/>
  <c r="F97" i="1"/>
  <c r="E97" i="1" s="1"/>
  <c r="J97" i="1" s="1"/>
  <c r="D97" i="1"/>
  <c r="C97" i="1"/>
  <c r="J96" i="1"/>
  <c r="E96" i="1"/>
  <c r="G95" i="1"/>
  <c r="E95" i="1"/>
  <c r="J95" i="1" s="1"/>
  <c r="E94" i="1"/>
  <c r="J94" i="1" s="1"/>
  <c r="E93" i="1"/>
  <c r="J93" i="1" s="1"/>
  <c r="E92" i="1"/>
  <c r="J92" i="1" s="1"/>
  <c r="E91" i="1"/>
  <c r="J91" i="1" s="1"/>
  <c r="E90" i="1"/>
  <c r="J90" i="1" s="1"/>
  <c r="I89" i="1"/>
  <c r="H89" i="1"/>
  <c r="G89" i="1"/>
  <c r="F89" i="1"/>
  <c r="E89" i="1"/>
  <c r="J89" i="1" s="1"/>
  <c r="D89" i="1"/>
  <c r="C89" i="1"/>
  <c r="E88" i="1"/>
  <c r="J88" i="1" s="1"/>
  <c r="E87" i="1"/>
  <c r="J87" i="1" s="1"/>
  <c r="E86" i="1"/>
  <c r="J86" i="1" s="1"/>
  <c r="I85" i="1"/>
  <c r="I80" i="1" s="1"/>
  <c r="I73" i="1" s="1"/>
  <c r="I72" i="1" s="1"/>
  <c r="H85" i="1"/>
  <c r="G85" i="1"/>
  <c r="F85" i="1"/>
  <c r="E85" i="1"/>
  <c r="J85" i="1" s="1"/>
  <c r="D85" i="1"/>
  <c r="C85" i="1"/>
  <c r="C80" i="1" s="1"/>
  <c r="C73" i="1" s="1"/>
  <c r="C72" i="1" s="1"/>
  <c r="E84" i="1"/>
  <c r="J84" i="1" s="1"/>
  <c r="E83" i="1"/>
  <c r="J83" i="1" s="1"/>
  <c r="G82" i="1"/>
  <c r="E82" i="1" s="1"/>
  <c r="J82" i="1" s="1"/>
  <c r="J81" i="1"/>
  <c r="E81" i="1"/>
  <c r="H80" i="1"/>
  <c r="F80" i="1"/>
  <c r="D80" i="1"/>
  <c r="J79" i="1"/>
  <c r="E79" i="1"/>
  <c r="J78" i="1"/>
  <c r="E78" i="1"/>
  <c r="J77" i="1"/>
  <c r="E77" i="1"/>
  <c r="J76" i="1"/>
  <c r="E76" i="1"/>
  <c r="J75" i="1"/>
  <c r="E75" i="1"/>
  <c r="I74" i="1"/>
  <c r="H74" i="1"/>
  <c r="G74" i="1"/>
  <c r="F74" i="1"/>
  <c r="E74" i="1" s="1"/>
  <c r="J74" i="1" s="1"/>
  <c r="D74" i="1"/>
  <c r="C74" i="1"/>
  <c r="H73" i="1"/>
  <c r="F73" i="1"/>
  <c r="D73" i="1"/>
  <c r="H72" i="1"/>
  <c r="F72" i="1"/>
  <c r="D72" i="1"/>
  <c r="J71" i="1"/>
  <c r="E71" i="1"/>
  <c r="J70" i="1"/>
  <c r="E70" i="1"/>
  <c r="I69" i="1"/>
  <c r="H69" i="1"/>
  <c r="H63" i="1" s="1"/>
  <c r="G69" i="1"/>
  <c r="F69" i="1"/>
  <c r="D69" i="1"/>
  <c r="D63" i="1" s="1"/>
  <c r="C69" i="1"/>
  <c r="J68" i="1"/>
  <c r="E68" i="1"/>
  <c r="J67" i="1"/>
  <c r="E66" i="1"/>
  <c r="J66" i="1" s="1"/>
  <c r="I65" i="1"/>
  <c r="I64" i="1" s="1"/>
  <c r="I63" i="1" s="1"/>
  <c r="H65" i="1"/>
  <c r="G65" i="1"/>
  <c r="G64" i="1" s="1"/>
  <c r="F65" i="1"/>
  <c r="E65" i="1"/>
  <c r="J65" i="1" s="1"/>
  <c r="D65" i="1"/>
  <c r="C65" i="1"/>
  <c r="C64" i="1" s="1"/>
  <c r="C63" i="1" s="1"/>
  <c r="H64" i="1"/>
  <c r="F64" i="1"/>
  <c r="D64" i="1"/>
  <c r="E62" i="1"/>
  <c r="J62" i="1" s="1"/>
  <c r="G61" i="1"/>
  <c r="I60" i="1"/>
  <c r="H60" i="1"/>
  <c r="F60" i="1"/>
  <c r="D60" i="1"/>
  <c r="C60" i="1"/>
  <c r="I59" i="1"/>
  <c r="H59" i="1"/>
  <c r="F59" i="1"/>
  <c r="D59" i="1"/>
  <c r="C59" i="1"/>
  <c r="J58" i="1"/>
  <c r="E58" i="1"/>
  <c r="J57" i="1"/>
  <c r="E57" i="1"/>
  <c r="J56" i="1"/>
  <c r="E56" i="1"/>
  <c r="J55" i="1"/>
  <c r="E55" i="1"/>
  <c r="I54" i="1"/>
  <c r="H54" i="1"/>
  <c r="G54" i="1"/>
  <c r="F54" i="1"/>
  <c r="E54" i="1" s="1"/>
  <c r="J54" i="1" s="1"/>
  <c r="D54" i="1"/>
  <c r="C54" i="1"/>
  <c r="J53" i="1"/>
  <c r="E53" i="1"/>
  <c r="J52" i="1"/>
  <c r="E52" i="1"/>
  <c r="J51" i="1"/>
  <c r="E51" i="1"/>
  <c r="I50" i="1"/>
  <c r="H50" i="1"/>
  <c r="G50" i="1"/>
  <c r="F50" i="1"/>
  <c r="E50" i="1" s="1"/>
  <c r="J50" i="1" s="1"/>
  <c r="D50" i="1"/>
  <c r="D48" i="1" s="1"/>
  <c r="C50" i="1"/>
  <c r="J49" i="1"/>
  <c r="E49" i="1"/>
  <c r="I48" i="1"/>
  <c r="H48" i="1"/>
  <c r="G48" i="1"/>
  <c r="F48" i="1"/>
  <c r="E48" i="1" s="1"/>
  <c r="J48" i="1" s="1"/>
  <c r="C48" i="1"/>
  <c r="J47" i="1"/>
  <c r="E47" i="1"/>
  <c r="I46" i="1"/>
  <c r="H46" i="1"/>
  <c r="G46" i="1"/>
  <c r="F46" i="1"/>
  <c r="E46" i="1" s="1"/>
  <c r="J46" i="1" s="1"/>
  <c r="D46" i="1"/>
  <c r="C46" i="1"/>
  <c r="J45" i="1"/>
  <c r="E45" i="1"/>
  <c r="I44" i="1"/>
  <c r="H44" i="1"/>
  <c r="G44" i="1"/>
  <c r="F44" i="1"/>
  <c r="E44" i="1" s="1"/>
  <c r="J44" i="1" s="1"/>
  <c r="D44" i="1"/>
  <c r="C44" i="1"/>
  <c r="J43" i="1"/>
  <c r="E43" i="1"/>
  <c r="J42" i="1"/>
  <c r="E42" i="1"/>
  <c r="J41" i="1"/>
  <c r="E41" i="1"/>
  <c r="G40" i="1"/>
  <c r="E40" i="1"/>
  <c r="E29" i="1" s="1"/>
  <c r="J39" i="1"/>
  <c r="J38" i="1"/>
  <c r="E38" i="1"/>
  <c r="J37" i="1"/>
  <c r="E37" i="1"/>
  <c r="J36" i="1"/>
  <c r="E36" i="1"/>
  <c r="J35" i="1"/>
  <c r="E35" i="1"/>
  <c r="J34" i="1"/>
  <c r="E34" i="1"/>
  <c r="J33" i="1"/>
  <c r="E33" i="1"/>
  <c r="J32" i="1"/>
  <c r="E32" i="1"/>
  <c r="J31" i="1"/>
  <c r="E31" i="1"/>
  <c r="J30" i="1"/>
  <c r="E30" i="1"/>
  <c r="I29" i="1"/>
  <c r="H29" i="1"/>
  <c r="G29" i="1"/>
  <c r="F29" i="1"/>
  <c r="D29" i="1"/>
  <c r="D28" i="1" s="1"/>
  <c r="C29" i="1"/>
  <c r="I28" i="1"/>
  <c r="H28" i="1"/>
  <c r="G28" i="1"/>
  <c r="F28" i="1"/>
  <c r="C28" i="1"/>
  <c r="J27" i="1"/>
  <c r="E27" i="1"/>
  <c r="I26" i="1"/>
  <c r="H26" i="1"/>
  <c r="G26" i="1"/>
  <c r="F26" i="1"/>
  <c r="E26" i="1" s="1"/>
  <c r="J26" i="1" s="1"/>
  <c r="D26" i="1"/>
  <c r="C26" i="1"/>
  <c r="J25" i="1"/>
  <c r="E25" i="1"/>
  <c r="J24" i="1"/>
  <c r="E24" i="1"/>
  <c r="J23" i="1"/>
  <c r="E23" i="1"/>
  <c r="J22" i="1"/>
  <c r="E22" i="1"/>
  <c r="I21" i="1"/>
  <c r="H21" i="1"/>
  <c r="H18" i="1" s="1"/>
  <c r="H17" i="1" s="1"/>
  <c r="G21" i="1"/>
  <c r="F21" i="1"/>
  <c r="D21" i="1"/>
  <c r="D18" i="1" s="1"/>
  <c r="C21" i="1"/>
  <c r="G20" i="1"/>
  <c r="E20" i="1"/>
  <c r="J20" i="1" s="1"/>
  <c r="I19" i="1"/>
  <c r="I18" i="1" s="1"/>
  <c r="I17" i="1" s="1"/>
  <c r="I16" i="1" s="1"/>
  <c r="I10" i="1" s="1"/>
  <c r="I9" i="1" s="1"/>
  <c r="H19" i="1"/>
  <c r="G19" i="1"/>
  <c r="F19" i="1"/>
  <c r="E19" i="1"/>
  <c r="J19" i="1" s="1"/>
  <c r="D19" i="1"/>
  <c r="C19" i="1"/>
  <c r="G18" i="1"/>
  <c r="C18" i="1"/>
  <c r="G17" i="1"/>
  <c r="G16" i="1" s="1"/>
  <c r="G10" i="1" s="1"/>
  <c r="C17" i="1"/>
  <c r="C16" i="1" s="1"/>
  <c r="C10" i="1" s="1"/>
  <c r="C9" i="1" s="1"/>
  <c r="H16" i="1"/>
  <c r="J15" i="1"/>
  <c r="E15" i="1"/>
  <c r="J14" i="1"/>
  <c r="E14" i="1"/>
  <c r="I13" i="1"/>
  <c r="H13" i="1"/>
  <c r="G13" i="1"/>
  <c r="F13" i="1"/>
  <c r="E13" i="1" s="1"/>
  <c r="J13" i="1" s="1"/>
  <c r="D13" i="1"/>
  <c r="C13" i="1"/>
  <c r="I12" i="1"/>
  <c r="H12" i="1"/>
  <c r="G12" i="1"/>
  <c r="F12" i="1"/>
  <c r="E12" i="1" s="1"/>
  <c r="J12" i="1" s="1"/>
  <c r="D12" i="1"/>
  <c r="C12" i="1"/>
  <c r="I11" i="1"/>
  <c r="H11" i="1"/>
  <c r="G11" i="1"/>
  <c r="F11" i="1"/>
  <c r="E11" i="1" s="1"/>
  <c r="D11" i="1"/>
  <c r="C11" i="1"/>
  <c r="H10" i="1"/>
  <c r="H9" i="1"/>
  <c r="I36" i="2" l="1"/>
  <c r="F36" i="2"/>
  <c r="I44" i="2"/>
  <c r="G43" i="2"/>
  <c r="I43" i="2" s="1"/>
  <c r="F44" i="2"/>
  <c r="I28" i="2"/>
  <c r="I64" i="2"/>
  <c r="I136" i="2"/>
  <c r="F136" i="2"/>
  <c r="I186" i="2"/>
  <c r="F186" i="2"/>
  <c r="I192" i="2"/>
  <c r="F192" i="2"/>
  <c r="G12" i="2"/>
  <c r="F13" i="2"/>
  <c r="F15" i="2"/>
  <c r="F17" i="2"/>
  <c r="F19" i="2"/>
  <c r="F21" i="2"/>
  <c r="F23" i="2"/>
  <c r="F25" i="2"/>
  <c r="F27" i="2"/>
  <c r="F30" i="2"/>
  <c r="F32" i="2"/>
  <c r="F34" i="2"/>
  <c r="F37" i="2"/>
  <c r="F39" i="2"/>
  <c r="F41" i="2"/>
  <c r="F45" i="2"/>
  <c r="F47" i="2"/>
  <c r="F49" i="2"/>
  <c r="F51" i="2"/>
  <c r="F53" i="2"/>
  <c r="F55" i="2"/>
  <c r="I66" i="2"/>
  <c r="F66" i="2"/>
  <c r="I69" i="2"/>
  <c r="F69" i="2"/>
  <c r="I71" i="2"/>
  <c r="F71" i="2"/>
  <c r="I73" i="2"/>
  <c r="F73" i="2"/>
  <c r="I75" i="2"/>
  <c r="F75" i="2"/>
  <c r="I77" i="2"/>
  <c r="F77" i="2"/>
  <c r="I79" i="2"/>
  <c r="F79" i="2"/>
  <c r="I81" i="2"/>
  <c r="F81" i="2"/>
  <c r="I83" i="2"/>
  <c r="F83" i="2"/>
  <c r="I86" i="2"/>
  <c r="F86" i="2"/>
  <c r="I88" i="2"/>
  <c r="F88" i="2"/>
  <c r="I91" i="2"/>
  <c r="F91" i="2"/>
  <c r="I93" i="2"/>
  <c r="F93" i="2"/>
  <c r="I95" i="2"/>
  <c r="F95" i="2"/>
  <c r="I97" i="2"/>
  <c r="F97" i="2"/>
  <c r="I101" i="2"/>
  <c r="F101" i="2"/>
  <c r="I104" i="2"/>
  <c r="F104" i="2"/>
  <c r="I106" i="2"/>
  <c r="F106" i="2"/>
  <c r="I109" i="2"/>
  <c r="F109" i="2"/>
  <c r="I111" i="2"/>
  <c r="F111" i="2"/>
  <c r="I114" i="2"/>
  <c r="F114" i="2"/>
  <c r="I116" i="2"/>
  <c r="F116" i="2"/>
  <c r="I117" i="2"/>
  <c r="F119" i="2"/>
  <c r="F120" i="2"/>
  <c r="I135" i="2"/>
  <c r="F135" i="2"/>
  <c r="I181" i="2"/>
  <c r="F181" i="2"/>
  <c r="I187" i="2"/>
  <c r="F187" i="2"/>
  <c r="I193" i="2"/>
  <c r="F193" i="2"/>
  <c r="I140" i="2"/>
  <c r="I143" i="2"/>
  <c r="I150" i="2"/>
  <c r="I163" i="2"/>
  <c r="I164" i="2"/>
  <c r="I167" i="2"/>
  <c r="I168" i="2"/>
  <c r="I173" i="2"/>
  <c r="I183" i="2"/>
  <c r="I214" i="2"/>
  <c r="F214" i="2"/>
  <c r="I217" i="2"/>
  <c r="F217" i="2"/>
  <c r="I219" i="2"/>
  <c r="F219" i="2"/>
  <c r="I220" i="2"/>
  <c r="F238" i="2"/>
  <c r="I238" i="2"/>
  <c r="F254" i="2"/>
  <c r="I254" i="2"/>
  <c r="F268" i="2"/>
  <c r="I268" i="2"/>
  <c r="F121" i="2"/>
  <c r="F123" i="2"/>
  <c r="F125" i="2"/>
  <c r="F127" i="2"/>
  <c r="F129" i="2"/>
  <c r="F131" i="2"/>
  <c r="F133" i="2"/>
  <c r="F137" i="2"/>
  <c r="F139" i="2"/>
  <c r="F142" i="2"/>
  <c r="F145" i="2"/>
  <c r="F147" i="2"/>
  <c r="F149" i="2"/>
  <c r="F152" i="2"/>
  <c r="F154" i="2"/>
  <c r="F156" i="2"/>
  <c r="F158" i="2"/>
  <c r="F160" i="2"/>
  <c r="F162" i="2"/>
  <c r="F166" i="2"/>
  <c r="F170" i="2"/>
  <c r="F172" i="2"/>
  <c r="F175" i="2"/>
  <c r="F182" i="2"/>
  <c r="F188" i="2"/>
  <c r="F190" i="2"/>
  <c r="F194" i="2"/>
  <c r="F196" i="2"/>
  <c r="F198" i="2"/>
  <c r="F200" i="2"/>
  <c r="F202" i="2"/>
  <c r="F204" i="2"/>
  <c r="F206" i="2"/>
  <c r="H207" i="2"/>
  <c r="I209" i="2"/>
  <c r="F209" i="2"/>
  <c r="I211" i="2"/>
  <c r="F211" i="2"/>
  <c r="I212" i="2"/>
  <c r="F216" i="2"/>
  <c r="I222" i="2"/>
  <c r="F222" i="2"/>
  <c r="I225" i="2"/>
  <c r="F225" i="2"/>
  <c r="I226" i="2"/>
  <c r="F230" i="2"/>
  <c r="I230" i="2"/>
  <c r="F246" i="2"/>
  <c r="I246" i="2"/>
  <c r="F262" i="2"/>
  <c r="I262" i="2"/>
  <c r="F269" i="2"/>
  <c r="I269" i="2"/>
  <c r="F228" i="2"/>
  <c r="F231" i="2"/>
  <c r="F233" i="2"/>
  <c r="F234" i="2"/>
  <c r="F236" i="2"/>
  <c r="F239" i="2"/>
  <c r="F241" i="2"/>
  <c r="F242" i="2"/>
  <c r="F244" i="2"/>
  <c r="F247" i="2"/>
  <c r="F249" i="2"/>
  <c r="F250" i="2"/>
  <c r="F252" i="2"/>
  <c r="F255" i="2"/>
  <c r="F257" i="2"/>
  <c r="F258" i="2"/>
  <c r="F260" i="2"/>
  <c r="F263" i="2"/>
  <c r="F265" i="2"/>
  <c r="F266" i="2"/>
  <c r="F270" i="2"/>
  <c r="F272" i="2"/>
  <c r="F273" i="2"/>
  <c r="I279" i="2"/>
  <c r="F279" i="2"/>
  <c r="I282" i="2"/>
  <c r="F282" i="2"/>
  <c r="I284" i="2"/>
  <c r="F284" i="2"/>
  <c r="I285" i="2"/>
  <c r="F289" i="2"/>
  <c r="I295" i="2"/>
  <c r="F295" i="2"/>
  <c r="I305" i="2"/>
  <c r="F305" i="2"/>
  <c r="I321" i="2"/>
  <c r="F321" i="2"/>
  <c r="I323" i="2"/>
  <c r="F323" i="2"/>
  <c r="I337" i="2"/>
  <c r="F337" i="2"/>
  <c r="I274" i="2"/>
  <c r="F274" i="2"/>
  <c r="I276" i="2"/>
  <c r="F276" i="2"/>
  <c r="I277" i="2"/>
  <c r="I287" i="2"/>
  <c r="F287" i="2"/>
  <c r="I290" i="2"/>
  <c r="F290" i="2"/>
  <c r="I292" i="2"/>
  <c r="F292" i="2"/>
  <c r="I293" i="2"/>
  <c r="I297" i="2"/>
  <c r="F297" i="2"/>
  <c r="I313" i="2"/>
  <c r="F313" i="2"/>
  <c r="I322" i="2"/>
  <c r="F322" i="2"/>
  <c r="I336" i="2"/>
  <c r="F336" i="2"/>
  <c r="I343" i="2"/>
  <c r="F343" i="2"/>
  <c r="I301" i="2"/>
  <c r="I309" i="2"/>
  <c r="I317" i="2"/>
  <c r="I329" i="2"/>
  <c r="I330" i="2"/>
  <c r="I333" i="2"/>
  <c r="I334" i="2"/>
  <c r="I341" i="2"/>
  <c r="F298" i="2"/>
  <c r="F300" i="2"/>
  <c r="F303" i="2"/>
  <c r="F306" i="2"/>
  <c r="F308" i="2"/>
  <c r="F311" i="2"/>
  <c r="F314" i="2"/>
  <c r="F316" i="2"/>
  <c r="F319" i="2"/>
  <c r="F324" i="2"/>
  <c r="F326" i="2"/>
  <c r="F328" i="2"/>
  <c r="F332" i="2"/>
  <c r="F338" i="2"/>
  <c r="F340" i="2"/>
  <c r="F344" i="2"/>
  <c r="J11" i="1"/>
  <c r="E64" i="1"/>
  <c r="J64" i="1" s="1"/>
  <c r="G63" i="1"/>
  <c r="E21" i="1"/>
  <c r="J21" i="1" s="1"/>
  <c r="F18" i="1"/>
  <c r="G257" i="1"/>
  <c r="E257" i="1" s="1"/>
  <c r="J257" i="1" s="1"/>
  <c r="E258" i="1"/>
  <c r="J258" i="1" s="1"/>
  <c r="D17" i="1"/>
  <c r="D16" i="1" s="1"/>
  <c r="D10" i="1" s="1"/>
  <c r="D9" i="1" s="1"/>
  <c r="E28" i="1"/>
  <c r="J40" i="1"/>
  <c r="J29" i="1" s="1"/>
  <c r="J28" i="1" s="1"/>
  <c r="E61" i="1"/>
  <c r="J61" i="1" s="1"/>
  <c r="G60" i="1"/>
  <c r="G59" i="1" s="1"/>
  <c r="G9" i="1" s="1"/>
  <c r="E69" i="1"/>
  <c r="J69" i="1" s="1"/>
  <c r="F63" i="1"/>
  <c r="E63" i="1" s="1"/>
  <c r="J63" i="1" s="1"/>
  <c r="G292" i="1"/>
  <c r="E292" i="1" s="1"/>
  <c r="J292" i="1" s="1"/>
  <c r="E293" i="1"/>
  <c r="J293" i="1" s="1"/>
  <c r="G80" i="1"/>
  <c r="G73" i="1" s="1"/>
  <c r="G72" i="1" s="1"/>
  <c r="E72" i="1" s="1"/>
  <c r="J72" i="1" s="1"/>
  <c r="G219" i="1"/>
  <c r="G218" i="1" s="1"/>
  <c r="G217" i="1" s="1"/>
  <c r="E217" i="1" s="1"/>
  <c r="J217" i="1" s="1"/>
  <c r="G229" i="1"/>
  <c r="G228" i="1" s="1"/>
  <c r="E228" i="1" s="1"/>
  <c r="J228" i="1" s="1"/>
  <c r="J265" i="1"/>
  <c r="F277" i="1"/>
  <c r="E285" i="1"/>
  <c r="J285" i="1" s="1"/>
  <c r="G284" i="1"/>
  <c r="G283" i="1" s="1"/>
  <c r="G274" i="1" s="1"/>
  <c r="I12" i="2" l="1"/>
  <c r="G11" i="2"/>
  <c r="G207" i="2"/>
  <c r="H185" i="2"/>
  <c r="F12" i="2"/>
  <c r="F11" i="2" s="1"/>
  <c r="F43" i="2"/>
  <c r="E59" i="1"/>
  <c r="J59" i="1" s="1"/>
  <c r="E229" i="1"/>
  <c r="J229" i="1" s="1"/>
  <c r="E218" i="1"/>
  <c r="J218" i="1" s="1"/>
  <c r="E73" i="1"/>
  <c r="J73" i="1" s="1"/>
  <c r="E284" i="1"/>
  <c r="J284" i="1" s="1"/>
  <c r="E277" i="1"/>
  <c r="J277" i="1" s="1"/>
  <c r="F276" i="1"/>
  <c r="E283" i="1"/>
  <c r="J283" i="1" s="1"/>
  <c r="G216" i="1"/>
  <c r="E219" i="1"/>
  <c r="J219" i="1" s="1"/>
  <c r="E80" i="1"/>
  <c r="J80" i="1" s="1"/>
  <c r="E60" i="1"/>
  <c r="J60" i="1" s="1"/>
  <c r="F17" i="1"/>
  <c r="E18" i="1"/>
  <c r="J18" i="1" s="1"/>
  <c r="G185" i="2" l="1"/>
  <c r="H8" i="2"/>
  <c r="I11" i="2"/>
  <c r="G10" i="2"/>
  <c r="F10" i="2"/>
  <c r="F9" i="2" s="1"/>
  <c r="I207" i="2"/>
  <c r="F207" i="2"/>
  <c r="G210" i="1"/>
  <c r="E216" i="1"/>
  <c r="J216" i="1" s="1"/>
  <c r="E276" i="1"/>
  <c r="J276" i="1" s="1"/>
  <c r="F275" i="1"/>
  <c r="E17" i="1"/>
  <c r="F16" i="1"/>
  <c r="F10" i="1" s="1"/>
  <c r="F9" i="1" s="1"/>
  <c r="I10" i="2" l="1"/>
  <c r="G9" i="2"/>
  <c r="I185" i="2"/>
  <c r="F185" i="2"/>
  <c r="F8" i="2" s="1"/>
  <c r="E275" i="1"/>
  <c r="J275" i="1" s="1"/>
  <c r="F274" i="1"/>
  <c r="E274" i="1" s="1"/>
  <c r="J274" i="1" s="1"/>
  <c r="J17" i="1"/>
  <c r="J16" i="1" s="1"/>
  <c r="J10" i="1" s="1"/>
  <c r="J9" i="1" s="1"/>
  <c r="E16" i="1"/>
  <c r="E10" i="1" s="1"/>
  <c r="E9" i="1" s="1"/>
  <c r="G209" i="1"/>
  <c r="E209" i="1" s="1"/>
  <c r="J209" i="1" s="1"/>
  <c r="E210" i="1"/>
  <c r="J210" i="1" s="1"/>
  <c r="I9" i="2" l="1"/>
  <c r="G8" i="2"/>
  <c r="I8" i="2" s="1"/>
</calcChain>
</file>

<file path=xl/sharedStrings.xml><?xml version="1.0" encoding="utf-8"?>
<sst xmlns="http://schemas.openxmlformats.org/spreadsheetml/2006/main" count="1548" uniqueCount="1037">
  <si>
    <t xml:space="preserve"> 3.+963  d</t>
  </si>
  <si>
    <t xml:space="preserve">Anexa 9 </t>
  </si>
  <si>
    <t>CONTUL DE EXECUŢIE</t>
  </si>
  <si>
    <t>A BUGETULUI INSTITUŢIILOR PUBLICE ŞI ACTIVITĂŢILOR FINANŢATE INTEGRAL SAU PARŢIAL  DIN VENITURI PROPRII (DE SUBORDONARE LOCALĂ) -VENITURI</t>
  </si>
  <si>
    <t>la data de 31.12.2019</t>
  </si>
  <si>
    <t>cod 20</t>
  </si>
  <si>
    <t>-lei-</t>
  </si>
  <si>
    <t>Denumirea indicatorilor</t>
  </si>
  <si>
    <t>Cod indicator</t>
  </si>
  <si>
    <t>Prevederi bugetare</t>
  </si>
  <si>
    <t xml:space="preserve">Drepturi constatate                          </t>
  </si>
  <si>
    <t>Încasări realizate</t>
  </si>
  <si>
    <t>Stingeri pe alte căi decât încasări</t>
  </si>
  <si>
    <t>Drepturi constatate de încasat</t>
  </si>
  <si>
    <t>inițiale</t>
  </si>
  <si>
    <t>definitive</t>
  </si>
  <si>
    <t>Total, din care:</t>
  </si>
  <si>
    <t>din anii precedenţi</t>
  </si>
  <si>
    <t>din anul                     curent</t>
  </si>
  <si>
    <t>A</t>
  </si>
  <si>
    <t>B</t>
  </si>
  <si>
    <t>3=4+5</t>
  </si>
  <si>
    <t>8=3-6-7</t>
  </si>
  <si>
    <t xml:space="preserve"> TOTAL VENITURI                                                                (cod 00.02+00.15+00.16+00.17+45.10+48.10)  </t>
  </si>
  <si>
    <t>00.01</t>
  </si>
  <si>
    <t>I. VENITURI CURENTE (cod 00.03+00.12)</t>
  </si>
  <si>
    <t>00.02</t>
  </si>
  <si>
    <t xml:space="preserve">A. VENITURI FISCALE (cod 00.10) </t>
  </si>
  <si>
    <t>00.03</t>
  </si>
  <si>
    <t>A 4. IMPOZITE ŞI TAXE PE BUNURI ŞI SERVICII        (cod 15.10 )</t>
  </si>
  <si>
    <t>00.10</t>
  </si>
  <si>
    <t>Taxe pe servicii specifice (cod 15.10.01+15.10.50)</t>
  </si>
  <si>
    <t>15.10</t>
  </si>
  <si>
    <t xml:space="preserve">   Impozit pe spectacole</t>
  </si>
  <si>
    <t>15.10.01</t>
  </si>
  <si>
    <t>Alte taxe pe servicii specifice</t>
  </si>
  <si>
    <t>15.10.50</t>
  </si>
  <si>
    <t xml:space="preserve">C. VENITURI NEFISCALE (cod 00.13+00.14)  </t>
  </si>
  <si>
    <t>00.12</t>
  </si>
  <si>
    <t>C1. VENITURI DIN PROPRIETATE (cod 30.10 + 31.10)</t>
  </si>
  <si>
    <t>00.13</t>
  </si>
  <si>
    <t>Venituri din proprietate                                                               (cod 30.10.05+30.10.08+30.10.09+30.10.50)</t>
  </si>
  <si>
    <t>30.10</t>
  </si>
  <si>
    <t xml:space="preserve"> Venituri din concesiuni şi inchirieri (cod 30.10.05.30)</t>
  </si>
  <si>
    <t>30.10.05</t>
  </si>
  <si>
    <t>Alte venituri din concesiuni şi închirieri de către instituţiile publice</t>
  </si>
  <si>
    <t>30.10.05.30</t>
  </si>
  <si>
    <t xml:space="preserve">  Venituri din dividende (cod 30.10.08.02+30.10.08.03)</t>
  </si>
  <si>
    <t>30.10.08</t>
  </si>
  <si>
    <t>Venituri din dividende de la alţi plătitori</t>
  </si>
  <si>
    <t>30.10.08.02</t>
  </si>
  <si>
    <t>Dividende de la  societăţile şi companiile naţionale şi societăţile cu capital majoritar de stat</t>
  </si>
  <si>
    <t>30.10.08.03</t>
  </si>
  <si>
    <t xml:space="preserve"> Venituri din utilizarea păşunilor comunale</t>
  </si>
  <si>
    <t>30.10.09</t>
  </si>
  <si>
    <t xml:space="preserve">  Alte venituri din proprietate</t>
  </si>
  <si>
    <t>30.10.50</t>
  </si>
  <si>
    <t>Venituri din dobânzi (cod 31.10.03)</t>
  </si>
  <si>
    <t>31.10</t>
  </si>
  <si>
    <r>
      <t xml:space="preserve">   </t>
    </r>
    <r>
      <rPr>
        <sz val="10"/>
        <color indexed="8"/>
        <rFont val="Arial"/>
        <family val="2"/>
        <charset val="238"/>
      </rPr>
      <t>Alte venituri din dobânzi</t>
    </r>
  </si>
  <si>
    <t>31.10.03</t>
  </si>
  <si>
    <t>C2. VÂNZARI DE BUNURI ŞI SERVICII                                         (cod 33.10+34.10+35.10+36.10+37.10)</t>
  </si>
  <si>
    <t>00.14</t>
  </si>
  <si>
    <t>Venituri din prestări de servicii şi alte activităţi  (cod33.10.05+33.10.08+33.10.09+33.10.13+ 33.10.14+ 33.10.16+33.10.17+33.10.19 la 33.10.21+ 33.10.30 la 33.10.32+33.10.50)</t>
  </si>
  <si>
    <t>33.10</t>
  </si>
  <si>
    <t xml:space="preserve">    Taxe şi alte venituri în învăţământ</t>
  </si>
  <si>
    <t>33.10.05</t>
  </si>
  <si>
    <t xml:space="preserve">    Venituri din prestări de servicii</t>
  </si>
  <si>
    <t>33.10.08</t>
  </si>
  <si>
    <t xml:space="preserve">     Taxe şi alte venituri din protecţia mediului</t>
  </si>
  <si>
    <t>33.10.09</t>
  </si>
  <si>
    <t xml:space="preserve">     Contribuţia de întreţinere a persoanelor asistate</t>
  </si>
  <si>
    <t>33.10.13</t>
  </si>
  <si>
    <t xml:space="preserve">     Contribuţia elevilor şi studenţilor pentru internate, cămine şi cantine.</t>
  </si>
  <si>
    <t>33.10.14</t>
  </si>
  <si>
    <t xml:space="preserve">     Venituri din valorificarea produselor obţinute din activitatea proprie sau anexă</t>
  </si>
  <si>
    <t>33.10.16</t>
  </si>
  <si>
    <t xml:space="preserve">     Venituri din organizarea de cursuri de calificare şi conversie profesională,specializare şi perfecţionare</t>
  </si>
  <si>
    <t>33.10.17</t>
  </si>
  <si>
    <t xml:space="preserve">    Venituri din serbări şi spectacole şcolare, manifestări culturale,   artistice şi sportive</t>
  </si>
  <si>
    <t>33.10.19</t>
  </si>
  <si>
    <t xml:space="preserve">     Venituri din cercetare</t>
  </si>
  <si>
    <t>33.10.20</t>
  </si>
  <si>
    <t xml:space="preserve">      Venituri din contractele încheiate cu casele de asigurări sociale de sănătate</t>
  </si>
  <si>
    <t>33.10.21</t>
  </si>
  <si>
    <t>Venituri din contractele încheiate cu direcţiile de sănătate publică din sume alocate de la bugetul de stat</t>
  </si>
  <si>
    <t>33.10.30</t>
  </si>
  <si>
    <t>Venituri din contractele încheiate cu direcţiile de sănătate publică din sume alocate din veniturile proprii ale Ministerului Sănătăţii</t>
  </si>
  <si>
    <t>33.10.31</t>
  </si>
  <si>
    <t>Venituri din contractele încheiate cu instituţiile de medicină legală</t>
  </si>
  <si>
    <t>33.10.32</t>
  </si>
  <si>
    <t xml:space="preserve">      Alte venituri din prestări de servicii şi alte activităţi</t>
  </si>
  <si>
    <t>33.10.50</t>
  </si>
  <si>
    <t>Venituri din taxe administrative, eliberări permise                 (cod 34.10.50)</t>
  </si>
  <si>
    <t>34.10</t>
  </si>
  <si>
    <t xml:space="preserve">      Alte venituri din taxe administrative, eliberări permise</t>
  </si>
  <si>
    <t>34.10.50</t>
  </si>
  <si>
    <t>Amenzi, penalităţi şi confiscări (cod  35.10.50)</t>
  </si>
  <si>
    <t>35.10</t>
  </si>
  <si>
    <t xml:space="preserve">     Alte amenzi, penalităţi şi confiscări</t>
  </si>
  <si>
    <t>35.10.50</t>
  </si>
  <si>
    <t>Diverse venituri (cod 36.10.04+36.10.32+36.10.50)</t>
  </si>
  <si>
    <t>36.10</t>
  </si>
  <si>
    <t xml:space="preserve">Venituri din producerea riscurilor asigurate </t>
  </si>
  <si>
    <t>36.10.04</t>
  </si>
  <si>
    <t>Sume provenite din finanțarea bugetară a anilor precedenți (cod 36.10.32.02+36.10.32.03)</t>
  </si>
  <si>
    <t>36.10.32</t>
  </si>
  <si>
    <t>Sume provenite din finanțarea bugetară a anilor precedenți, aferente secțiunii de dezvoltare</t>
  </si>
  <si>
    <t>36.10.32.02</t>
  </si>
  <si>
    <t>Sume provenite din finanțarea bugetară a anilor precedenți, aferente secțiunii de funcționare</t>
  </si>
  <si>
    <t>36.10.32.03</t>
  </si>
  <si>
    <t xml:space="preserve">       Alte venituri</t>
  </si>
  <si>
    <t>36.10.50</t>
  </si>
  <si>
    <t>Transferuri voluntare, altele decât subvenţiile                      (cod 37.10.01+37.10.03+37.10.04+37.10.50)</t>
  </si>
  <si>
    <t>37.10</t>
  </si>
  <si>
    <t xml:space="preserve">   Donaţii şi sponsorizări</t>
  </si>
  <si>
    <t>37.10.01</t>
  </si>
  <si>
    <t xml:space="preserve">    Vărsăminte din secţiunea de funcţionare pentru 
     finanţarea secţiunii de dezvoltare a bugetului 
     local (cu semnul minus)</t>
  </si>
  <si>
    <t>37.10.03</t>
  </si>
  <si>
    <t xml:space="preserve">      Vărsăminte din secţiunea de funcţionare</t>
  </si>
  <si>
    <t>37.10.04</t>
  </si>
  <si>
    <t xml:space="preserve">    Alte transferuri voluntare</t>
  </si>
  <si>
    <t>37.10.50</t>
  </si>
  <si>
    <t>II.VENITURI  DIN CAPITAL (cod 39.10)</t>
  </si>
  <si>
    <t>00.15</t>
  </si>
  <si>
    <t>Venituri din valorificarea unor bunuri                                          (cod 39.10.01 + 39.10.50)</t>
  </si>
  <si>
    <t>39.10</t>
  </si>
  <si>
    <t xml:space="preserve">      Venituri din valorificarea unor bunuri ale instituţiilor publice</t>
  </si>
  <si>
    <t>39.10.01</t>
  </si>
  <si>
    <t xml:space="preserve">         Alte venituri din valorificarea unor bunuri</t>
  </si>
  <si>
    <t>39.10.50</t>
  </si>
  <si>
    <t>III.OPERAŢIUNI FINANCIARE (cod 40.10+41.10)</t>
  </si>
  <si>
    <t>00.16</t>
  </si>
  <si>
    <t>Încasări din rambursarea împrumuturilor acordate       (cod. 40.10.15+40.10.16)</t>
  </si>
  <si>
    <t>40.10</t>
  </si>
  <si>
    <t>Sume utilizate din excedentul anului precedent pentru efectuarea de cheltuieli (cod. 40.10.15.01+40.10.15.02)</t>
  </si>
  <si>
    <t>40.10.15</t>
  </si>
  <si>
    <t xml:space="preserve">Sume utilizate de administratiile locale din excedentul anului precedent pentru sectiunea de funcţionare </t>
  </si>
  <si>
    <t>40.10.15.01</t>
  </si>
  <si>
    <t xml:space="preserve">Sume utilizate de administratiile locale din excedentul anului precedent pentru sectiunea de dezvoltare </t>
  </si>
  <si>
    <t>40.10.15.02</t>
  </si>
  <si>
    <t>Sume primite în cadrul mecanismului decontării cererilor de plată</t>
  </si>
  <si>
    <t>40.10.16</t>
  </si>
  <si>
    <t>Alte operaţiuni financiare(cod. 41.10.06+41.10.11)</t>
  </si>
  <si>
    <t>41.10</t>
  </si>
  <si>
    <t>Sume din excedentul anului precedent pentru acoperirea golurilor temporare de casă</t>
  </si>
  <si>
    <t>41.10.06</t>
  </si>
  <si>
    <t>Imprumuturi de la bugetul local</t>
  </si>
  <si>
    <t>41.10.11</t>
  </si>
  <si>
    <t>IV. SUBVENŢII   (cod 00.18)</t>
  </si>
  <si>
    <t>00.17</t>
  </si>
  <si>
    <t>SUBVENŢII DE LA ALTE NIVELE ALE  ADMINISTRAŢIEI  PUBLICE        (cod 42.10+43.10)</t>
  </si>
  <si>
    <t>00.18</t>
  </si>
  <si>
    <t xml:space="preserve">   Subvenţii de la bugetul de stat                                                 (cod 42.10.11+ 42.10.39+ 42.10.43+ 42.10.62+ 42.10.70)</t>
  </si>
  <si>
    <t>42.10</t>
  </si>
  <si>
    <r>
      <t xml:space="preserve">   </t>
    </r>
    <r>
      <rPr>
        <sz val="10"/>
        <color indexed="8"/>
        <rFont val="Arial"/>
        <family val="2"/>
        <charset val="238"/>
      </rPr>
      <t>Subvenţii de la bugetul de stat pentru spitale</t>
    </r>
  </si>
  <si>
    <t>42.10.11</t>
  </si>
  <si>
    <t>Subvenţii de la bugetul de stat către instituţii publice  finanţate parţial sau integral din venituri proprii pentru proiecte finanţate din FEN postaderare</t>
  </si>
  <si>
    <t>42.10.39</t>
  </si>
  <si>
    <t>Sume primite de instituţiile publice şi activităţile finanţate integral sau parţial din venituri proprii în cadrul programelor FEGA implementate de APIA</t>
  </si>
  <si>
    <t>42.10.43</t>
  </si>
  <si>
    <t>Sume alocate din bugetul de stat aferente corecţiilor financiare</t>
  </si>
  <si>
    <t>42.10.62</t>
  </si>
  <si>
    <t>Subvenţii de la bugetul de stat către instituţii publice  finanţate parţial sau integral din venituri proprii necesare sustinerii derularii proiectelor  finanţate din fonduri externe nerambursabile ( FEN) postaderare, aferente perioadei de programare 2014</t>
  </si>
  <si>
    <t>42.10.70</t>
  </si>
  <si>
    <t>Subvenţii de la alte administraţii                                    (cod 43.10.09+43.10.10+43.10.14 la 43.10.17+ 43.10.19+ 43.10.31+ 43.10.33 + 43.10.36)</t>
  </si>
  <si>
    <t>43.10</t>
  </si>
  <si>
    <t>Subvenţii pentru instituţii publice</t>
  </si>
  <si>
    <t>43.10.09</t>
  </si>
  <si>
    <t>Subvenţii din bugetele locale pentru finanţarea cheltuielilor curente din domeniul sănătăţii</t>
  </si>
  <si>
    <t>43.10.10</t>
  </si>
  <si>
    <t>Subvenţii din  bugetele locale  pentru finanţarea cheltuielilor de capital în domeniul sănătăţii</t>
  </si>
  <si>
    <t>43.10.14</t>
  </si>
  <si>
    <t>Subvenţii din bugetul local pentru finanţarea camerelor agricole</t>
  </si>
  <si>
    <t>43.10.15</t>
  </si>
  <si>
    <t>Sume din bugetul de stat către bugetele locale pentru finanţarea investiţiilor în sănătate       (cod 43.10.16.01 la 43.10.16.03)</t>
  </si>
  <si>
    <t>43.10.16</t>
  </si>
  <si>
    <t>Sume din bugetul de stat către bugetele locale pentru finanţarea aparaturii medicale şi echipamentelor de comunicaţii în urgenţă în sănătate</t>
  </si>
  <si>
    <t>43.10.16.01</t>
  </si>
  <si>
    <t>Sume din bugetul de stat către bugetele locale pentru finanţarea reparaţiilor capitale în sănătate</t>
  </si>
  <si>
    <t>43.10.16.02</t>
  </si>
  <si>
    <t>Sume din bugetul de stat către bugetele locale pentru finanţarea altor investiţii în sănătate</t>
  </si>
  <si>
    <t>43.10.16.03</t>
  </si>
  <si>
    <t>Sume din veniturile proprii ale  Ministerului Sănătăţii către bugetele locale pentru finanţarea investiţiilor în sănătate (cod43.10.17.01 la 43.10.17.03)</t>
  </si>
  <si>
    <t>43.10.17</t>
  </si>
  <si>
    <t>Sume din veniturile proprii ale  Ministerului Sănătăţii către bugetele locale pentru finanţarea aparaturii medicale şi echipamentelor de comunicaţii în urgenţă în sănătate</t>
  </si>
  <si>
    <t>43.10.17.01</t>
  </si>
  <si>
    <t>Sume din veniturile proprii ale  Ministerului Sănătăţii către bugetele locale pentru finanţarea reparaţiilor capitale în sănătate</t>
  </si>
  <si>
    <t>43.10.17.02</t>
  </si>
  <si>
    <t>Sume din veniturile proprii ale  Ministerului Sănătăţii către bugetele locale pentru finanţarea altor investiţii  în sănătate</t>
  </si>
  <si>
    <t>43.10.17.03</t>
  </si>
  <si>
    <t>Subvenţii pentru instituţii publice destinate secţiunii de dezvoltare</t>
  </si>
  <si>
    <t>43.10.19</t>
  </si>
  <si>
    <t>Sume alocate din bugetul AFIR, pentru susținerea proiectelor din PNDR 2014 - 2020</t>
  </si>
  <si>
    <t>43.10.31</t>
  </si>
  <si>
    <t>Subvenții din bugetul Fondului național unic de asigurări sociale de sănătate pentru acoperirea creșterilor salariale</t>
  </si>
  <si>
    <t>43.10.33</t>
  </si>
  <si>
    <t>Subvenţii de la bugetul împrumuturilor pentru finanțarea cheltuielilor conform OUG nr. 27/2017</t>
  </si>
  <si>
    <t>43.10.36</t>
  </si>
  <si>
    <t xml:space="preserve"> Sume primite de la UE/alţi donatori în contul plăţilor efectuate şi prefinanţări                      ( cod 45.10.01 la 45.10.05+45.10.07+45.10.08+45.10.15 la 45.10.21)</t>
  </si>
  <si>
    <t>45.10</t>
  </si>
  <si>
    <t>Fondul European de Dezvoltare Regională                            (cod 45.10.01.01+45.10.01.02+45.10.01.04)</t>
  </si>
  <si>
    <t>45.10.01</t>
  </si>
  <si>
    <t>Sume primite în contul plăţilor efectuate în anul curent</t>
  </si>
  <si>
    <t>45.10.01.01</t>
  </si>
  <si>
    <t>Sume primite în contul plăţilor efectuate în anii anteriori</t>
  </si>
  <si>
    <t>45.10.01.02</t>
  </si>
  <si>
    <t>Corecții financiare</t>
  </si>
  <si>
    <t>45.10.01.04</t>
  </si>
  <si>
    <t>Fondul Social European                                                            (cod 45.10.02.01+45.10.02.02+45.10.02.04)</t>
  </si>
  <si>
    <t>45.10.02</t>
  </si>
  <si>
    <t>45.10.02.01</t>
  </si>
  <si>
    <t>45.10.02.02</t>
  </si>
  <si>
    <t>45.10.02.04</t>
  </si>
  <si>
    <t>Fondul de Coeziune (cod 45.10.03.01+45.10.03.02+ 45.10.03.04)</t>
  </si>
  <si>
    <t>45.10.03</t>
  </si>
  <si>
    <t>45.10.03.01</t>
  </si>
  <si>
    <t>45.10.03.02</t>
  </si>
  <si>
    <t>45.10.03.04</t>
  </si>
  <si>
    <t>Fondul European  Agricol de Dezvoltare Rurală                 (cod 45.10.04.01 la 45.10.04.04)</t>
  </si>
  <si>
    <t>45.10.04</t>
  </si>
  <si>
    <t>45.10.04.01</t>
  </si>
  <si>
    <t>45.10.04.02</t>
  </si>
  <si>
    <t>Prefinanţare</t>
  </si>
  <si>
    <t>45.10.04.03</t>
  </si>
  <si>
    <t>45.10.04.04</t>
  </si>
  <si>
    <t>Fondul European pentru Pescuit   (cod 45.10.05.02+45.10.05.04)</t>
  </si>
  <si>
    <t>45.10.05</t>
  </si>
  <si>
    <t>45.10.05.02</t>
  </si>
  <si>
    <t>45.10.05.04</t>
  </si>
  <si>
    <t>Instrumentul  de Asistenţă pentru  Preaderare                  (cod 45.10.07.01 la 45.10.07.04)</t>
  </si>
  <si>
    <t>45.10.07</t>
  </si>
  <si>
    <t>45.10.07.01</t>
  </si>
  <si>
    <t>45.10.07.02</t>
  </si>
  <si>
    <t>45.10.07.03</t>
  </si>
  <si>
    <t>45.10.07.04</t>
  </si>
  <si>
    <t>Instrumentul European de Vecinatate şi Parteneriat                      (cod 45.10.08.01 la 45.10.08.04)</t>
  </si>
  <si>
    <t>45.10.08</t>
  </si>
  <si>
    <t>45.10.08.01</t>
  </si>
  <si>
    <t>45.10.08.02</t>
  </si>
  <si>
    <t>45.10.08.03</t>
  </si>
  <si>
    <t>45.10.08.04</t>
  </si>
  <si>
    <t>Programe comunitare finanţate în perioada 2007-2013 (45.10.15.01 la  45.10.15.04)</t>
  </si>
  <si>
    <t>45.10.15</t>
  </si>
  <si>
    <t>45.10.15.01</t>
  </si>
  <si>
    <t>45.10.15.02</t>
  </si>
  <si>
    <t>45.10.15.03</t>
  </si>
  <si>
    <t>45.10.15.04</t>
  </si>
  <si>
    <t>Alte facilităţi şi instrumente postaderare                               (cod 45.10.16.01 la  45.10.16.04)</t>
  </si>
  <si>
    <t>45.10.16</t>
  </si>
  <si>
    <t>45.10.16.01</t>
  </si>
  <si>
    <t>45.10.16.02</t>
  </si>
  <si>
    <t>45.10.16.03</t>
  </si>
  <si>
    <t>45.10.16.04</t>
  </si>
  <si>
    <t>Mecanismul financiar SEE                                                      (cod 45.10.17.01 la 45.10.17.04)</t>
  </si>
  <si>
    <t>45.10.17</t>
  </si>
  <si>
    <t>45.10.17.01</t>
  </si>
  <si>
    <t>45.10.17.02</t>
  </si>
  <si>
    <t>45.10.17.03</t>
  </si>
  <si>
    <t>45.10.17.04</t>
  </si>
  <si>
    <t>Mecanismul financiar norvegian (cod 45.10.18.01 la 45.10.18.04)</t>
  </si>
  <si>
    <t>45.10.18</t>
  </si>
  <si>
    <t>45.10.18.01</t>
  </si>
  <si>
    <t>45.10.18.02</t>
  </si>
  <si>
    <t>45.10.18.03</t>
  </si>
  <si>
    <t>45.10.18.04</t>
  </si>
  <si>
    <t>Programul de cooperare elveţiano-român vizând reducerea disparităţilor economice şi sociale în cadrul Uniunii Europene extinse                                                                (cod 45.10.19.01+45.10.19.02 + 45.10.19.04)</t>
  </si>
  <si>
    <t>45.10.19</t>
  </si>
  <si>
    <t>45.10.19.01</t>
  </si>
  <si>
    <t xml:space="preserve">Sume primite în contul plăţilor efectuate în anii anteriori </t>
  </si>
  <si>
    <t>45.10.19.02</t>
  </si>
  <si>
    <t>45.10.19.04</t>
  </si>
  <si>
    <t>Asistenţă tehnică pentru mecanismele financiare SEE  (45.10.20.01 la 45.10.20.04)</t>
  </si>
  <si>
    <t>45.10.20</t>
  </si>
  <si>
    <t>45.10.20.01</t>
  </si>
  <si>
    <t>45.10.20.02</t>
  </si>
  <si>
    <t>45.10.20.03</t>
  </si>
  <si>
    <t>45.10.20.04</t>
  </si>
  <si>
    <t>Fondul naţional pentru relaţii bilaterale aferent mecanismelor financiare SEE (cod 45.10.21.01 la 45.10.21.04)</t>
  </si>
  <si>
    <t>45.10.21</t>
  </si>
  <si>
    <t>45.10.21.01</t>
  </si>
  <si>
    <t>45.10.21.02</t>
  </si>
  <si>
    <t>45.10.21.03</t>
  </si>
  <si>
    <t>45.10.21.04</t>
  </si>
  <si>
    <r>
      <t>Sume primite de la UE/alți donatori în contul plăților efectuate și prefinanțări aferente cadrului financiar 2014-2020  (cod 48.10.01 la 48.10.05+48.10.11+ 48.10.12+48.10.15+</t>
    </r>
    <r>
      <rPr>
        <b/>
        <sz val="10"/>
        <color indexed="30"/>
        <rFont val="Arial"/>
        <family val="2"/>
        <charset val="238"/>
      </rPr>
      <t>48.10.16</t>
    </r>
    <r>
      <rPr>
        <b/>
        <sz val="10"/>
        <color indexed="8"/>
        <rFont val="Arial"/>
        <family val="2"/>
        <charset val="238"/>
      </rPr>
      <t>+48.10.19+48.10.32+48.10.33)</t>
    </r>
  </si>
  <si>
    <t>48.10</t>
  </si>
  <si>
    <t>Fondul European de Dezvoltare Regională (FEDR)               (cod 48.10.01.01 la 48.10.01.03)</t>
  </si>
  <si>
    <t>48.10.01</t>
  </si>
  <si>
    <t>Sume primite în contul plăților efectuate în anul curent</t>
  </si>
  <si>
    <t>48.10.01.01</t>
  </si>
  <si>
    <t>Sume primite în contul plăților efectuate în anii anteriori</t>
  </si>
  <si>
    <t>48.10.01.02</t>
  </si>
  <si>
    <t>Prefinanțare</t>
  </si>
  <si>
    <t>48.10.01.03</t>
  </si>
  <si>
    <t>Fondul Social European (FSE)                                                              (cod 48.10.02.01 la 48.10.02.03)</t>
  </si>
  <si>
    <t>48.10.02</t>
  </si>
  <si>
    <t>48.10.02.01</t>
  </si>
  <si>
    <t>48.10.02.02</t>
  </si>
  <si>
    <t>48.10.02.03</t>
  </si>
  <si>
    <t>Fondul de Coeziune  (FC)                                                                      (cod 48.10.03.01 la 48.10.03.03)</t>
  </si>
  <si>
    <t>48.10.03</t>
  </si>
  <si>
    <t>48.10.03.01</t>
  </si>
  <si>
    <t>48.10.03.02</t>
  </si>
  <si>
    <t>48.10.03.03</t>
  </si>
  <si>
    <t>Fondul European Agricol de Dezvoltare  (FEADR)         (cod 48.10.04.01 la 48.10.04.03)</t>
  </si>
  <si>
    <t>48.10.04</t>
  </si>
  <si>
    <t>48.10.04.01</t>
  </si>
  <si>
    <t>48.10.04.02</t>
  </si>
  <si>
    <t>48.10.04.03</t>
  </si>
  <si>
    <t>Fondul European pentru Pescuit și Afeceri Maritime  (FEPAM) (cod 48.10.05.01 la 48.10.05.03)</t>
  </si>
  <si>
    <t>48.10.05</t>
  </si>
  <si>
    <t>48.10.05.01</t>
  </si>
  <si>
    <t>48.10.05.02</t>
  </si>
  <si>
    <t>48.10.05.03</t>
  </si>
  <si>
    <t>Instrumentul de Asistenţă pentru Preaderare (IPA II)                                   (cod 48.10.11.01 la 48.10.11.03)</t>
  </si>
  <si>
    <t>48.10.11</t>
  </si>
  <si>
    <t>48.10.11.01</t>
  </si>
  <si>
    <t>48.10.11.02</t>
  </si>
  <si>
    <t>48.10.11.03</t>
  </si>
  <si>
    <t>Instrumentul European de Vecinătate  (ENI)                                                 (cod 48.10.12.01 la 48.10.12.03)</t>
  </si>
  <si>
    <t>48.10.12</t>
  </si>
  <si>
    <t>48.10.12.01</t>
  </si>
  <si>
    <t>48.10.12.02</t>
  </si>
  <si>
    <t>48.10.12.03</t>
  </si>
  <si>
    <t>Alte programe comunitare finanțate în perioada 2014 - 2020  (cod 48.10.15.01+48.10.15.02)</t>
  </si>
  <si>
    <t>48.10.15</t>
  </si>
  <si>
    <t>48.10.15.01</t>
  </si>
  <si>
    <t>48.10.15.02</t>
  </si>
  <si>
    <t>Alte facilități și instrumente postaderare (AFIP)            (cod 48.10.16.01 la 48.10.16.03)</t>
  </si>
  <si>
    <t>48.10.16</t>
  </si>
  <si>
    <t>48.10.16.01</t>
  </si>
  <si>
    <t>48.10.16.02</t>
  </si>
  <si>
    <t>48.10.16.03</t>
  </si>
  <si>
    <t>Mecanismul pentru Interconectarea Europei (MIE)      (cod 48.10.19.01+48.10.19.02+48.10.19.03+48.10.19.04)</t>
  </si>
  <si>
    <t>48.10.19</t>
  </si>
  <si>
    <t>48.10.19.01</t>
  </si>
  <si>
    <t>48.10.19.02</t>
  </si>
  <si>
    <t>48.10.19.03</t>
  </si>
  <si>
    <t>Sume aferente alocărilor temporare de la bugetul de stat pe perioada indisponibilităților fondurilor externe nerambursabile</t>
  </si>
  <si>
    <t>48.10.19.04</t>
  </si>
  <si>
    <t>Fondul pentru relații bilaterale aferent Mecanismelor financiare Spațiul Economic European și Norvegian 2014-2021 (cod 48.10.32.01+48.10.32.02)</t>
  </si>
  <si>
    <t>48.10.32</t>
  </si>
  <si>
    <t>48.10.32.01</t>
  </si>
  <si>
    <t>48.10.32.02</t>
  </si>
  <si>
    <t>Asistență tehnică aferentă  Mecanismelor financiare Spațiul Economic European și Norvegian 2014-2021        (cod 48.10.33.01+48.10.33.02)</t>
  </si>
  <si>
    <t>48.10.33</t>
  </si>
  <si>
    <t>48.10.33.01</t>
  </si>
  <si>
    <t>48.10.33.02</t>
  </si>
  <si>
    <t>VENITURILE SECŢIUNII DE FUNCŢIONARE               (cod 00.02+00.16+00.17) - TOTAL</t>
  </si>
  <si>
    <t xml:space="preserve">I.  VENITURI CURENTE (cod 00.03+00.12)   </t>
  </si>
  <si>
    <t xml:space="preserve">A. VENITURI FISCALE  (cod 00.10)   </t>
  </si>
  <si>
    <t>A4. IMPOZITE ŞI TAXE PE BUNURI ŞI SERVICII          (cod 15.10)</t>
  </si>
  <si>
    <t>C. VENITURI NEFISCALE  ( cod 00.13+00.14)</t>
  </si>
  <si>
    <t>C1. VENITURI DIN PROPRIETATE (cod 30.10 +31.10)</t>
  </si>
  <si>
    <t>Venituri din proprietate (cod 30.10.05+30.10.08+30.10.09+30.10.50)</t>
  </si>
  <si>
    <t xml:space="preserve">    Venituri din dividende (cod 30.10.08.02+30.10.08.03)</t>
  </si>
  <si>
    <t>Dividende de la societăţile şi companiile naţionale şi societăţile cu capital majoritar de stat</t>
  </si>
  <si>
    <t xml:space="preserve">   Venituri din utilizarea păşunilor comunale</t>
  </si>
  <si>
    <t xml:space="preserve">    Alte venituri din proprietate</t>
  </si>
  <si>
    <t>C2. VÂNZĂRI DE BUNURI ŞI SERVICII                                            (cod 33.10+34.10+35.10+36.10+37.10)</t>
  </si>
  <si>
    <t>Venituri din prestări de servicii şi alte activităţi  (cod33.10.05+33.10.08+33.10.09+33.10.13+ 33.10.14 + 33.10.16+33.10.17 +33.10.19 la 33.10.21+33.10.30 la 33.10.32+33.10.50)</t>
  </si>
  <si>
    <t xml:space="preserve">    Taxe şi alte venituri din protecţia mediului</t>
  </si>
  <si>
    <t xml:space="preserve">     Venituri din valorificarea produselor obţinute din 
     activitatea proprie sau anexă</t>
  </si>
  <si>
    <t xml:space="preserve">     Venituri din organizarea de cursuri de calificare şi 
     conversie profesională,specializare şi 
     perfecţionare</t>
  </si>
  <si>
    <t xml:space="preserve">    Venituri din serbări şi spectacole şcolare, 
    manifestări culturale,   artistice şi sportive</t>
  </si>
  <si>
    <t xml:space="preserve">      Venituri din cercetare</t>
  </si>
  <si>
    <t xml:space="preserve">      Venituri din contractele încheiate cu casele de 
      asigurări sociale de sănătate</t>
  </si>
  <si>
    <t xml:space="preserve">      Venituri din contractele încheiate cu direcţiile de sănătate publică din sume alocate de la bugetul de stat</t>
  </si>
  <si>
    <t xml:space="preserve">       Venituri din contractele încheiate cu direcţiile de   sănătate publică din sume alocate din veniturile proprii ale Ministerului Sănătăţii</t>
  </si>
  <si>
    <t xml:space="preserve">       Venituri din contractele încheiate cu instituţiile de 
       medicină legală</t>
  </si>
  <si>
    <t xml:space="preserve">      Alte venituri din taxe administrative, eliberări 
     permise</t>
  </si>
  <si>
    <t>Sume provenite din finanțarea bugetară a anilor precedenți (cod 36.10.32.03)</t>
  </si>
  <si>
    <t>Transferuri voluntare, altele decât subvenţiile                     (cod 37.10.01+37.10.03+37.10.50)</t>
  </si>
  <si>
    <t xml:space="preserve">     Vărsăminte din secţiunea de funcţionare pentru finanţarea  secţiunii de dezvoltare a bugetului local  (cu semnul minus)</t>
  </si>
  <si>
    <t>Încasări din rambursarea împrumuturilor acordate                   (cod. 40.10.15)</t>
  </si>
  <si>
    <t>Sume utilizate din excedentul anului precedent pentru efectuarea de cheltuieli (cod. 40.10.15.01)</t>
  </si>
  <si>
    <t xml:space="preserve">Sume utilizate de administratiile locale din excedentul anului precedent pentru secţiunea de funcţionare </t>
  </si>
  <si>
    <t>Alte operaţiuni financiare   (cod. 41.10.06+41.10.11)</t>
  </si>
  <si>
    <t xml:space="preserve">IV. SUBVENŢII (cod 00.18) </t>
  </si>
  <si>
    <t xml:space="preserve">   Subvenţii de la bugetul de stat                                         (cod 42.10.11+ 42.10.43)</t>
  </si>
  <si>
    <t xml:space="preserve">    Sume primite de instituţiile publice şi activităţile 
    finanţate integral sau parţial din venituri proprii în 
    cadrul programelor FEGA implementate de APIA</t>
  </si>
  <si>
    <t xml:space="preserve">   Subvenţii de la alte administraţii                                           (cod 43.10.09+43.10.10 +43.10.15+43.10.33)</t>
  </si>
  <si>
    <t>VENITURILE SECŢIUNII DE DEZVOLTARE            (cod 00.02+00.15+00.16+00.17+45.10+48.10) - TOTAL</t>
  </si>
  <si>
    <t xml:space="preserve">I.  VENITURI CURENTE (cod 00.12)   </t>
  </si>
  <si>
    <t xml:space="preserve">C. VENITURI NEFISCALE (cod 00.14) </t>
  </si>
  <si>
    <t>C2. VÂNZĂRI DE BUNURI ŞI SERVICII                                   (cod 36.10 + 37.10)</t>
  </si>
  <si>
    <t>Diverse venituri (cod 36.10.32)</t>
  </si>
  <si>
    <t>Sume provenite din finanțarea bugetară a anilor precedenți (cod 36.10.32.02)</t>
  </si>
  <si>
    <t>Transferuri voluntare, altele decât subvenţiile                (cod 37.10.04)</t>
  </si>
  <si>
    <t>Vărsăminte din secţiunea de funcţionare</t>
  </si>
  <si>
    <t>Venituri din valorificarea unor bunuri                                       (cod 39.10.01 + 39.10.50)</t>
  </si>
  <si>
    <t>III.OPERAŢIUNI FINANCIARE (cod 40.10)</t>
  </si>
  <si>
    <t>Încasări din rambursarea împrumuturilor acordate        (cod. 40.10.15+ 40.10.16)</t>
  </si>
  <si>
    <t>Sume utilizate din excedentul anului precedent pentru efectuarea de cheltuieli (cod. 40.10.15.02)</t>
  </si>
  <si>
    <t xml:space="preserve">Sume utilizate de administratiile locale din excedentul anului precedent pentru secţiunea de dezvoltare </t>
  </si>
  <si>
    <t>SUBVENŢII DE LA ALTE NIVELE ALE  ADMINISTRAŢIEI  PUBLICE  (cod 42.10+43.10)</t>
  </si>
  <si>
    <t xml:space="preserve">   Subvenţii de la bugetul de stat (cod 42.10.39 + 42.10.62+42.10.70)</t>
  </si>
  <si>
    <t xml:space="preserve">   Subvenţii de la alte administraţii                                          (cod 43.10.14+43.10.16+43.10.17+43.10.19 + 43.10.31+43.10.36)</t>
  </si>
  <si>
    <t>Sume din bugetul de stat către bugetele locale pentru finanţarea investiţiilor în sănătate (cod 43.10.16.01 la 43.10.16.03)</t>
  </si>
  <si>
    <t>Sume din veniturile proprii ale  Ministerului Sănătăţii către bugetele locale pentru finanţarea aparaturii medicale  şi echipamentelor de comunicaţii în urgenţă în sănătate</t>
  </si>
  <si>
    <t xml:space="preserve"> Sume primite de la UE/alţi donatori în contul plăţilor efectuate şi prefinanţări    ( cod 45.10.01 la 45.10.05+45.10.07+45.10.08+45.10.15 la 45.10.21)</t>
  </si>
  <si>
    <t>Fondul European de Dezvoltare Regională     (cod 45.10.01.01+45.10.01.02+45.10.01.04)</t>
  </si>
  <si>
    <t>Fondul Social European                                                             (cod 45.10.02.01+45.10.02.02+45.10.02.04)</t>
  </si>
  <si>
    <t>Fondul European  Agricol de Dezvoltare Rurală                   (cod 45.10.04.01 la 45.10.04.04)</t>
  </si>
  <si>
    <t>Fondul European pentru Pescuit                                                (cod 45.10.05.02+45.10.05.04)</t>
  </si>
  <si>
    <t>Instrumentul  de Asistenţă pentru  Preaderare                        (cod 45.10.07.01 la 45.10.07.04)</t>
  </si>
  <si>
    <t>Programe comunitare finanţate în perioada 2007-2013 (45.10.15.01 la 45.10.15.04)</t>
  </si>
  <si>
    <t>Alte facilităţi şi instrumente postaderare                                (cod 45.10.16.01 la  45.10.16.04)</t>
  </si>
  <si>
    <t>Mecanismul financiar SEE (cod 45.10.17.01 la 45.10.17.04)</t>
  </si>
  <si>
    <t>Programul de cooperare elveţiano-român vizând reducerea disparităţilor economice şi sociale în cadrul Uniunii Europene extinse (cod 45.10.19.01+45.10.19.02 + 45.10.19.04)</t>
  </si>
  <si>
    <r>
      <t>Sume primite de la UE/alți donatori în contul plăților efectuate și prefinanțări aferente cadrului financiar 2014-2020 (cod 48.10.01 la 48.10.05+48.10.11+ 48.10.12+48.10.15+</t>
    </r>
    <r>
      <rPr>
        <b/>
        <sz val="10"/>
        <color indexed="30"/>
        <rFont val="Arial"/>
        <family val="2"/>
        <charset val="238"/>
      </rPr>
      <t>48.10.16</t>
    </r>
    <r>
      <rPr>
        <b/>
        <sz val="10"/>
        <color indexed="8"/>
        <rFont val="Arial"/>
        <family val="2"/>
        <charset val="238"/>
      </rPr>
      <t>+48.10.19+48.10.32+48.10.33)</t>
    </r>
  </si>
  <si>
    <t>Fondul European Agricol de Dezvoltare  (FEADR)    (cod 48.10.04.01 la 48.10.04.03)</t>
  </si>
  <si>
    <t>Mecanismul pentru Interconectarea Europei (MIE)    (cod 48.10.19.01+48.10.19.02+48.10.19.03+48.10.19.04)</t>
  </si>
  <si>
    <t xml:space="preserve">             Conducătorul instituţiei</t>
  </si>
  <si>
    <t>Conducătorul compartimentului</t>
  </si>
  <si>
    <t xml:space="preserve">      financiar- contabil</t>
  </si>
  <si>
    <t xml:space="preserve">Anexa 7 b </t>
  </si>
  <si>
    <t>CONTUL DE EXECUŢIE A BUGETULUI INSTITUŢIILOR PUBLICE  - CHELTUIELI la data de 31.12.2019</t>
  </si>
  <si>
    <t xml:space="preserve">   </t>
  </si>
  <si>
    <t>Cod 21        Capitol *) 66.10 Subcapitol 66.10.06</t>
  </si>
  <si>
    <t>DENUMIREA INDICATORILOR*)</t>
  </si>
  <si>
    <t>Credite de angajament</t>
  </si>
  <si>
    <t>Credite bugetare</t>
  </si>
  <si>
    <t>Angajamente bugetare</t>
  </si>
  <si>
    <t>Angajamente legale</t>
  </si>
  <si>
    <t>Plăţi efectuate</t>
  </si>
  <si>
    <t>Angajamente legale de plătit</t>
  </si>
  <si>
    <t>Cheltuieli efective</t>
  </si>
  <si>
    <t>7=5- 6</t>
  </si>
  <si>
    <t xml:space="preserve"> TOTAL CHELTUIELI (SECŢIUNEA DE FUNCŢIONARE+SECŢIUNEA DE DEZVOLTARE)</t>
  </si>
  <si>
    <t>SECŢIUNEA DE FUNCŢIONARE (cod 01+79+85)</t>
  </si>
  <si>
    <t xml:space="preserve">     CHELTUIELI CURENTE (10+20+30+40+50+51+55+57+59)</t>
  </si>
  <si>
    <t>01</t>
  </si>
  <si>
    <t>TITLUL I  CHELTUIELI DE PERSONAL (cod 10.01 la10.03)</t>
  </si>
  <si>
    <t xml:space="preserve">     Cheltuieli salariale în bani  ( cod 10.01.01+ 10.01.03 la 10.01.08+10.01.10 la 10.01.16+10.01.30)</t>
  </si>
  <si>
    <t>10.01</t>
  </si>
  <si>
    <t xml:space="preserve">          Salarii de bază</t>
  </si>
  <si>
    <t>10.01.01</t>
  </si>
  <si>
    <t xml:space="preserve">          Indemnizaţie de conducere</t>
  </si>
  <si>
    <t>10.01.03</t>
  </si>
  <si>
    <t xml:space="preserve">          Spor de vechime</t>
  </si>
  <si>
    <t>10.01.04</t>
  </si>
  <si>
    <t xml:space="preserve">          Sporuri pentru condiţii de muncă</t>
  </si>
  <si>
    <t>10.01.05</t>
  </si>
  <si>
    <t xml:space="preserve">          Alte sporuri</t>
  </si>
  <si>
    <t>10.01.06</t>
  </si>
  <si>
    <t xml:space="preserve">          Ore suplimentare</t>
  </si>
  <si>
    <t>10.01.07</t>
  </si>
  <si>
    <t xml:space="preserve">          Fond de premii</t>
  </si>
  <si>
    <t>10.01.08</t>
  </si>
  <si>
    <t xml:space="preserve">          Fond pentru posturi ocupate prin cumul</t>
  </si>
  <si>
    <t>10.01.10</t>
  </si>
  <si>
    <t xml:space="preserve">          Fond aferent plăţii cu ora</t>
  </si>
  <si>
    <t>10.01.11</t>
  </si>
  <si>
    <t xml:space="preserve">          Indemnizaţii plătite unor persoane din afara unităţii</t>
  </si>
  <si>
    <t>10.01.12</t>
  </si>
  <si>
    <t xml:space="preserve">          Indemnizaţii de delegare </t>
  </si>
  <si>
    <t>10.01.13</t>
  </si>
  <si>
    <t xml:space="preserve">          Indemnizaţii de  detaşare</t>
  </si>
  <si>
    <t>10.01.14</t>
  </si>
  <si>
    <t xml:space="preserve">          Alocaţii pentru transportul la şi de la locul de muncă</t>
  </si>
  <si>
    <t>10.01.15</t>
  </si>
  <si>
    <t xml:space="preserve">          Indemnizatii de hrana</t>
  </si>
  <si>
    <t>10.01.17</t>
  </si>
  <si>
    <t xml:space="preserve">          Alte drepturi salariale în bani</t>
  </si>
  <si>
    <t>10.01.30</t>
  </si>
  <si>
    <t xml:space="preserve">     Cheltuieli salariale în natură  ( cod 10.02.01 la 10.02.06+10.02.30)</t>
  </si>
  <si>
    <t>10.02</t>
  </si>
  <si>
    <t xml:space="preserve">          Tichete de masă  </t>
  </si>
  <si>
    <t>10.02.01</t>
  </si>
  <si>
    <t xml:space="preserve">          Norme de hrană</t>
  </si>
  <si>
    <t>10.02.02</t>
  </si>
  <si>
    <t xml:space="preserve">          Uniforme şi echipament obligatoriu</t>
  </si>
  <si>
    <t>10.02.03</t>
  </si>
  <si>
    <t xml:space="preserve">          Locuinţa de serviciu folosită de salariat şi familia sa</t>
  </si>
  <si>
    <t>10.02.04</t>
  </si>
  <si>
    <t xml:space="preserve">          Transportul la şi de la locul de muncă</t>
  </si>
  <si>
    <t>10.02.05</t>
  </si>
  <si>
    <t xml:space="preserve">          Vouchere  de vacanţă</t>
  </si>
  <si>
    <t>10.02.06</t>
  </si>
  <si>
    <t xml:space="preserve">          Alte drepturi salariale în natură</t>
  </si>
  <si>
    <t>10.02.30</t>
  </si>
  <si>
    <t xml:space="preserve">     Contribuţii (cod 10.03.01 la 10.03.06)</t>
  </si>
  <si>
    <t>10.03</t>
  </si>
  <si>
    <t xml:space="preserve">          Contribuţii de asigurări sociale de stat</t>
  </si>
  <si>
    <t>10.03.01</t>
  </si>
  <si>
    <t xml:space="preserve">          Contribuţii de asigurări de şomaj </t>
  </si>
  <si>
    <t>10.03.02</t>
  </si>
  <si>
    <t xml:space="preserve">          Contribuţii de asigurări sociale de sănătate </t>
  </si>
  <si>
    <t>10.03.03</t>
  </si>
  <si>
    <t xml:space="preserve">          Contribuţii de asigurări pentru accidente de muncă şi boli profesionale</t>
  </si>
  <si>
    <t>10.03.04</t>
  </si>
  <si>
    <t xml:space="preserve">          Contrbutie pentru concedii si indemnizatii</t>
  </si>
  <si>
    <t>10.03.06</t>
  </si>
  <si>
    <t xml:space="preserve">          Contribuţii asiguratorie pentru munca</t>
  </si>
  <si>
    <t>10.03.07</t>
  </si>
  <si>
    <t>TITLUL II  BUNURI ŞI SERVICII       (cod 20.01 la 20.06+20.09 la 20.16+20.18 la 20.25+20.27+20.30)</t>
  </si>
  <si>
    <t>20</t>
  </si>
  <si>
    <t xml:space="preserve">     Bunuri şi servicii  (cod 20.01.01 la 20.01.09+20.01.30)</t>
  </si>
  <si>
    <t>20.01</t>
  </si>
  <si>
    <t xml:space="preserve">          Furnituri de birou</t>
  </si>
  <si>
    <t>20.01.01</t>
  </si>
  <si>
    <t xml:space="preserve">          Materiale pentru curăţenie</t>
  </si>
  <si>
    <t>20.01.02</t>
  </si>
  <si>
    <t xml:space="preserve">          Încalzit, iluminat şi forţă motrică</t>
  </si>
  <si>
    <t>20.01.03</t>
  </si>
  <si>
    <t xml:space="preserve">          Apă, canal şi salubritate</t>
  </si>
  <si>
    <t>20.01.04</t>
  </si>
  <si>
    <t xml:space="preserve">          Carburanţi şi lubrifianţi</t>
  </si>
  <si>
    <t>20.01.05</t>
  </si>
  <si>
    <t xml:space="preserve">          Piese de schimb</t>
  </si>
  <si>
    <t>20.01.06</t>
  </si>
  <si>
    <t xml:space="preserve">          Transport</t>
  </si>
  <si>
    <t>20.01.07</t>
  </si>
  <si>
    <t xml:space="preserve">          Poştă, telecomunicaţii, radio, tv, internet </t>
  </si>
  <si>
    <t>20.01.08</t>
  </si>
  <si>
    <t xml:space="preserve">          Materiale şi prestări de servicii cu caracter funcţional </t>
  </si>
  <si>
    <t>20.01.09</t>
  </si>
  <si>
    <t xml:space="preserve">          Alte bunuri şi servicii pentru întreţinere şi funcţionare</t>
  </si>
  <si>
    <t>20.01.30</t>
  </si>
  <si>
    <t xml:space="preserve">     Reparaţii curente </t>
  </si>
  <si>
    <t>20.02</t>
  </si>
  <si>
    <t xml:space="preserve">     Hrana (cod 20.03.01+20.03.02)</t>
  </si>
  <si>
    <t>20.03</t>
  </si>
  <si>
    <t xml:space="preserve">          Hrana pentru oameni</t>
  </si>
  <si>
    <t>20.03.01</t>
  </si>
  <si>
    <t xml:space="preserve">          Hrana pentru animale</t>
  </si>
  <si>
    <t>20.03.02</t>
  </si>
  <si>
    <t xml:space="preserve">     Medicamente şi materiale sanitare  (cod 20.04.01 la 20.04.04)</t>
  </si>
  <si>
    <t>20.04</t>
  </si>
  <si>
    <t xml:space="preserve">          Medicamente </t>
  </si>
  <si>
    <t>20.04.01</t>
  </si>
  <si>
    <t xml:space="preserve">          Materiale sanitare</t>
  </si>
  <si>
    <t>20.04.02</t>
  </si>
  <si>
    <t xml:space="preserve">          Reactivi</t>
  </si>
  <si>
    <t>20.04.03</t>
  </si>
  <si>
    <t xml:space="preserve">          Dezinfectanţi</t>
  </si>
  <si>
    <t>20.04.04</t>
  </si>
  <si>
    <t xml:space="preserve">     Bunuri de natura obiectelor de inventar  (cod 20.05.01+20.05.03+20.05.30)</t>
  </si>
  <si>
    <t>20.05</t>
  </si>
  <si>
    <t xml:space="preserve">          Uniforme şi echipament</t>
  </si>
  <si>
    <t>20.05.01</t>
  </si>
  <si>
    <t xml:space="preserve">          Lenjerie şi accesorii de pat</t>
  </si>
  <si>
    <t>20.05.03</t>
  </si>
  <si>
    <t xml:space="preserve">          Alte obiecte de inventar</t>
  </si>
  <si>
    <t>20.05.30</t>
  </si>
  <si>
    <t xml:space="preserve">     Deplasări, detaşări, transferări  (cod 20.06.01+20.06.02)</t>
  </si>
  <si>
    <t>20.06</t>
  </si>
  <si>
    <t xml:space="preserve">          Deplasări interne, detaşări, transferări</t>
  </si>
  <si>
    <t>20.06.01</t>
  </si>
  <si>
    <t xml:space="preserve">          Deplasări în străinătate</t>
  </si>
  <si>
    <t>20.06.02</t>
  </si>
  <si>
    <t xml:space="preserve">     Materiale de laborator</t>
  </si>
  <si>
    <t>20.09</t>
  </si>
  <si>
    <t xml:space="preserve">     Cercetare-dezvoltare</t>
  </si>
  <si>
    <t>20.10</t>
  </si>
  <si>
    <t xml:space="preserve">     Cărţi, publicaţii şi materiale documentare</t>
  </si>
  <si>
    <t>20.11</t>
  </si>
  <si>
    <t xml:space="preserve">     Consultanţă şi expertiză</t>
  </si>
  <si>
    <t>20.12</t>
  </si>
  <si>
    <t xml:space="preserve">     Pregătire profesională</t>
  </si>
  <si>
    <t>20.13</t>
  </si>
  <si>
    <t xml:space="preserve">     Protecţia muncii</t>
  </si>
  <si>
    <t>20.14</t>
  </si>
  <si>
    <t xml:space="preserve">     Muniţie, furnituri şi armament de natura activelor fixe pentru armată</t>
  </si>
  <si>
    <t>20.15</t>
  </si>
  <si>
    <t xml:space="preserve">     Studii şi cercetări</t>
  </si>
  <si>
    <t>20.16</t>
  </si>
  <si>
    <t xml:space="preserve">     Plăţi pentru finanţarea patrimoniului genetic al animalelor</t>
  </si>
  <si>
    <t>20.18</t>
  </si>
  <si>
    <t xml:space="preserve">     Contribuţii ale administraţiei publice locale la realizarea unor lucrări şi  servicii de interes public local, în baza unor convenţii sau contracte de asociere</t>
  </si>
  <si>
    <t>20.19</t>
  </si>
  <si>
    <t xml:space="preserve">     Reabilitare infrastructură program inundaţii pentru autorităţi publice  locale</t>
  </si>
  <si>
    <t>20.20</t>
  </si>
  <si>
    <t xml:space="preserve">     Meteorologie </t>
  </si>
  <si>
    <t>20.21</t>
  </si>
  <si>
    <t xml:space="preserve">     Finanţarea acţiunilor din domeniul apelor</t>
  </si>
  <si>
    <t>20.22</t>
  </si>
  <si>
    <t xml:space="preserve">     Prevenirea şi combaterea inundaţiilor şi îngheţurilor </t>
  </si>
  <si>
    <t>20.23</t>
  </si>
  <si>
    <t xml:space="preserve">     Comisioane  şi alte costuri aferente împrumuturilor  (cod 20.24.01 + 20.24.02)</t>
  </si>
  <si>
    <t>20.24</t>
  </si>
  <si>
    <t xml:space="preserve">          Comisioane  şi alte costuri aferente împrumuturilor externe</t>
  </si>
  <si>
    <t>20.24.01</t>
  </si>
  <si>
    <t xml:space="preserve">          Comisioane  si alte costuri aferente imprumuturilor interne</t>
  </si>
  <si>
    <t>20.24.02</t>
  </si>
  <si>
    <t xml:space="preserve">     Cheltuieli judiciare şi extrajudiciare derivate din acţiuni  în  reprezentarea intereselor statului, potrivit dispoziţiilor legale</t>
  </si>
  <si>
    <t>20.25</t>
  </si>
  <si>
    <t xml:space="preserve">     Tichete cadou</t>
  </si>
  <si>
    <t>20.27</t>
  </si>
  <si>
    <t xml:space="preserve">     Alte cheltuieli  (cod 20.30.01 la20.30.04+20.30.06+20.30.07+20.30.09+ 20.30.30)</t>
  </si>
  <si>
    <t>20.30</t>
  </si>
  <si>
    <t xml:space="preserve">          Reclamă şi publicitate</t>
  </si>
  <si>
    <t>20.30.01</t>
  </si>
  <si>
    <t xml:space="preserve">          Protocol şi reprezentare </t>
  </si>
  <si>
    <t>20.30.02</t>
  </si>
  <si>
    <t xml:space="preserve">          Prime de asigurare non-viaţă</t>
  </si>
  <si>
    <t>20.30.03</t>
  </si>
  <si>
    <t xml:space="preserve">          Chirii</t>
  </si>
  <si>
    <t>20.30.04</t>
  </si>
  <si>
    <t xml:space="preserve">          Prestări servicii pentru transmiterea drepturilor</t>
  </si>
  <si>
    <t>20.30.06</t>
  </si>
  <si>
    <t xml:space="preserve">          Fondul Preşedintelui/Fondul conducătorului instituţiei publice</t>
  </si>
  <si>
    <t>20.30.07</t>
  </si>
  <si>
    <t xml:space="preserve">          Executarea silită a creanţelor bugetare</t>
  </si>
  <si>
    <t>20.30.09</t>
  </si>
  <si>
    <t xml:space="preserve">          Alte cheltuieli cu bunuri şi servicii</t>
  </si>
  <si>
    <t>20.30.30</t>
  </si>
  <si>
    <t>TITLUL III DOBÂNZI (cod 30.01 la 30.03)</t>
  </si>
  <si>
    <t>30</t>
  </si>
  <si>
    <t xml:space="preserve">     Dobânzi aferente datoriei publice interne (cod 30.01.01+30.01.02)</t>
  </si>
  <si>
    <t>30.01</t>
  </si>
  <si>
    <t xml:space="preserve">          Dobânzi aferente datoriei publice interne directe</t>
  </si>
  <si>
    <t>30.01.01</t>
  </si>
  <si>
    <t xml:space="preserve">          Dobânzi aferente creditelor interne garantate </t>
  </si>
  <si>
    <t>30.01.02</t>
  </si>
  <si>
    <t xml:space="preserve">     Dobânzi aferente datoriei publice externe (cod 30.02.01 la 
     30.02.03+30.02.05)</t>
  </si>
  <si>
    <t>30.02</t>
  </si>
  <si>
    <t xml:space="preserve">          Dobânzi, aferente datoriei publice externe directe</t>
  </si>
  <si>
    <t>30.02.01</t>
  </si>
  <si>
    <t xml:space="preserve">          Dobânzi aferente creditelor externe contractate de ordonatorii de credite </t>
  </si>
  <si>
    <t>30.02.02</t>
  </si>
  <si>
    <t xml:space="preserve">          Dobânzi aferente creditelor externe garantate şi/sau directe subîmprumutate</t>
  </si>
  <si>
    <t>30.02.03</t>
  </si>
  <si>
    <t xml:space="preserve">          Dobânzi aferente datoriei publice externe locale </t>
  </si>
  <si>
    <t>30.02.05</t>
  </si>
  <si>
    <t xml:space="preserve">     Alte dobânzi (cod 30.03.01 la 30.03.03+30.03.05)</t>
  </si>
  <si>
    <t>30.03</t>
  </si>
  <si>
    <t xml:space="preserve">          Dobânzi aferente împrumuturilor din fondul de tezaur</t>
  </si>
  <si>
    <t>30.03.01</t>
  </si>
  <si>
    <t xml:space="preserve">          Dobânda datorată trezoreriei statului</t>
  </si>
  <si>
    <t>30.03.02</t>
  </si>
  <si>
    <t xml:space="preserve">          Dobânzi aferente împrumuturilor temporare din trezoreria statului</t>
  </si>
  <si>
    <t>30.03.03</t>
  </si>
  <si>
    <t xml:space="preserve">          Dobânzi  la opeaţiunile de leasing</t>
  </si>
  <si>
    <t>30.03.05</t>
  </si>
  <si>
    <t xml:space="preserve">TITLUL IV SUBVENŢII (cod 40.03+40.20+ 40.30)  </t>
  </si>
  <si>
    <t>40</t>
  </si>
  <si>
    <t xml:space="preserve">     Subvenţii pentru acoperirea diferenţelor de preţ şi tarif</t>
  </si>
  <si>
    <t>40.03</t>
  </si>
  <si>
    <t xml:space="preserve">     Subvenţii pentru compensarea creşterilor neprevizionate ale preţurilor 
     la combustibili</t>
  </si>
  <si>
    <t>40.20</t>
  </si>
  <si>
    <t xml:space="preserve">     Alte subvenţii</t>
  </si>
  <si>
    <t>40.30</t>
  </si>
  <si>
    <t>TITLUL V FONDURI DE REZERVĂ  (cod 50.04)</t>
  </si>
  <si>
    <t>50</t>
  </si>
  <si>
    <t xml:space="preserve">     Fond de rezervă bugetară la dispoziţia autorităţilor locale</t>
  </si>
  <si>
    <t>50.04</t>
  </si>
  <si>
    <t>TITLUL VI TRANSFERURI ÎNTRE UNITĂŢI ALE ADMINISTRAŢIEI PUBLICE                       (cod 51.01)</t>
  </si>
  <si>
    <t>51 SF</t>
  </si>
  <si>
    <t xml:space="preserve">     Transferuri curente  (cod 51.01.01+51.01.03+51.01.05+ 51.01.14+51.01.15+ 51.01.24 +51.01.26 +51.01.31+51.01.39+ 51.01.46+51.01.49+51.01.60+51.01.61+ 51.01.64)</t>
  </si>
  <si>
    <t>51.01</t>
  </si>
  <si>
    <t xml:space="preserve">          Transferuri către instituţii publice </t>
  </si>
  <si>
    <t>51.01.01</t>
  </si>
  <si>
    <t xml:space="preserve">          Acţiuni de sănătate  </t>
  </si>
  <si>
    <t>51.01.03</t>
  </si>
  <si>
    <t xml:space="preserve">          Finanţarea aeroporturilor de interes local</t>
  </si>
  <si>
    <t>51.01.05</t>
  </si>
  <si>
    <t xml:space="preserve">          Transferuri din bugetele consiliilor judeţene pentru finanţarea centrelor de zi pentru 
          protecţia copilului</t>
  </si>
  <si>
    <t>51.01.14</t>
  </si>
  <si>
    <t xml:space="preserve">          Transferuri din bugetele locale pentru instituţiile de asistenţă socială pentru     
          persoanele  cu handicap</t>
  </si>
  <si>
    <t>51.01.15</t>
  </si>
  <si>
    <t xml:space="preserve">          Transferuri din bugetele consiliilor locale şi judeţene pentru acordarea unor ajutoare către unităţile administrativ-teritoriale în situaţii de extremă dificultate</t>
  </si>
  <si>
    <t>51.01.24</t>
  </si>
  <si>
    <t xml:space="preserve">          Transferuri privind contribuţia de asigurări sociale  de sănătate pentru persoanele 
          aflate în concediu pentru creşterea copilului </t>
  </si>
  <si>
    <t>51.01.26</t>
  </si>
  <si>
    <t xml:space="preserve">          Transferuri privind contribuţii de sănătate pentru persoane beneficiare de ajutor social</t>
  </si>
  <si>
    <t>51.01.31</t>
  </si>
  <si>
    <t xml:space="preserve">          Transferuri din bugetele locale pentru finanţarea unităţilor de 
          asistenţă socială şi  medico-sociale</t>
  </si>
  <si>
    <t>51.01.39</t>
  </si>
  <si>
    <t xml:space="preserve">          Transferuri din bugetele locale  pentru finanţarea cheltuielilor curente din domeniul 
          sănătăţii</t>
  </si>
  <si>
    <t>51.01.46</t>
  </si>
  <si>
    <t xml:space="preserve">          Transferuri din bugetele locale pentru finanţarea camerelor agricole</t>
  </si>
  <si>
    <t>51.01.49</t>
  </si>
  <si>
    <t xml:space="preserve">          Transferuri din bugetul judeţului pentru clasele de învăţământ special organizate în cadrul unităţilor de învăţământ de masă</t>
  </si>
  <si>
    <t>51.01.60</t>
  </si>
  <si>
    <t xml:space="preserve">          Transferuri din bugetul local către bugetul judeţului  pentru finanţarea claselor de învăţământ de masă organizate în unităţile de învăţământ special</t>
  </si>
  <si>
    <t>51.01.61</t>
  </si>
  <si>
    <t xml:space="preserve">          Transferuri de la  bugetul judeţului către  bugetele locale  pentru plata drepturilor de care beneficiază copiii cu cerințe educaționale speciale integrați în învățământul de masă</t>
  </si>
  <si>
    <t>51.01.64</t>
  </si>
  <si>
    <t>TITLUL VII ALTE TRANSFERURI (cod 55.01+ 55.02)</t>
  </si>
  <si>
    <t>55 SF</t>
  </si>
  <si>
    <t>Transferuri interne (55.01.18+55.01.63+55.01.65)</t>
  </si>
  <si>
    <t>55.01</t>
  </si>
  <si>
    <t>Alte transferuri curente interne</t>
  </si>
  <si>
    <t>55.01.18</t>
  </si>
  <si>
    <t xml:space="preserve">Finanţarea învăţământului particular sau confesional acreditat </t>
  </si>
  <si>
    <t>55.01.63</t>
  </si>
  <si>
    <t>Sume reprezentând contribuția unităților administrativ-teritoriale la Fondul IID</t>
  </si>
  <si>
    <t>55.01.65</t>
  </si>
  <si>
    <t xml:space="preserve">     B.Transferuri curente în străinătate (către organizaţii internaţionale)                      (cod 55.02.01 + 55.02.04)</t>
  </si>
  <si>
    <t>55.02</t>
  </si>
  <si>
    <t xml:space="preserve">          Contribuţii şi cotizaţii la organisme internaţionale</t>
  </si>
  <si>
    <t>55.02.01</t>
  </si>
  <si>
    <t xml:space="preserve">          Alte transferuri curente în străinătate</t>
  </si>
  <si>
    <t>55.02.04</t>
  </si>
  <si>
    <t>TITLUL IX ASISTENŢA SOCIALĂ  (cod  57.02)</t>
  </si>
  <si>
    <t>57</t>
  </si>
  <si>
    <t xml:space="preserve">      Ajutoare sociale (cod 57.02.01  la 57.02.05)</t>
  </si>
  <si>
    <t>57.02</t>
  </si>
  <si>
    <t xml:space="preserve">          Ajutoare sociale în numerar</t>
  </si>
  <si>
    <t>57.02.01</t>
  </si>
  <si>
    <t xml:space="preserve">          Ajutoare sociale în natură</t>
  </si>
  <si>
    <t>57.02.02</t>
  </si>
  <si>
    <t xml:space="preserve">          Tichete de creşă și tichete sociale pentru grădiniță</t>
  </si>
  <si>
    <t>57.02.03</t>
  </si>
  <si>
    <t xml:space="preserve">          Tichete cadou acordate pentru cheltuieli sociale</t>
  </si>
  <si>
    <t>57.02.04</t>
  </si>
  <si>
    <t xml:space="preserve">          Suport alimentar</t>
  </si>
  <si>
    <t>57.02.05</t>
  </si>
  <si>
    <t>TITLUL  XI ALTE CHELTUIELI                                                            (cod 59.01+59.02+ 59.08+59.11+59.12+59.15+59.17+59.20+59.22+59.25+59.30+59.35)</t>
  </si>
  <si>
    <t>59</t>
  </si>
  <si>
    <t xml:space="preserve">          Burse </t>
  </si>
  <si>
    <t>59.01</t>
  </si>
  <si>
    <t xml:space="preserve">          Ajutoare pentru daune provocate de calamităţile naturale</t>
  </si>
  <si>
    <t>59.02</t>
  </si>
  <si>
    <t xml:space="preserve">          Programe pentru tineret</t>
  </si>
  <si>
    <t>59.08</t>
  </si>
  <si>
    <t xml:space="preserve">          Asociaţii şi fundaţii</t>
  </si>
  <si>
    <t>59.11</t>
  </si>
  <si>
    <t xml:space="preserve">          Susţinerea cultelor</t>
  </si>
  <si>
    <t>59.12</t>
  </si>
  <si>
    <t xml:space="preserve">          Contribuţii la salarizarea personalului neclerical</t>
  </si>
  <si>
    <t>59.15</t>
  </si>
  <si>
    <t xml:space="preserve">          Despăgubiri civile</t>
  </si>
  <si>
    <t>59.17</t>
  </si>
  <si>
    <t xml:space="preserve">         Sume destinate finanţării programelor sportive realizate de structurile sportive de drept privat</t>
  </si>
  <si>
    <t>59.20</t>
  </si>
  <si>
    <t xml:space="preserve">          Acţiuni cu caracter ştiinţific şi social-cultural</t>
  </si>
  <si>
    <t>59.22</t>
  </si>
  <si>
    <t xml:space="preserve">          Sume aferente plăţii creanţelor salariale</t>
  </si>
  <si>
    <t>59.25</t>
  </si>
  <si>
    <t xml:space="preserve">          Programe şi proiecte privind prevenirea şi combaterea discriminării</t>
  </si>
  <si>
    <t>59.30</t>
  </si>
  <si>
    <t xml:space="preserve">         Sume aferente persoanelor cu handicap neincadrate</t>
  </si>
  <si>
    <t>59.40</t>
  </si>
  <si>
    <t>OPERAŢIUNI FINANCIARE (cod 80+81)</t>
  </si>
  <si>
    <t xml:space="preserve">       79</t>
  </si>
  <si>
    <t>TITLUL XVI ÎMPRUMUTURI (cod 80.03+ 80.30)</t>
  </si>
  <si>
    <t>80</t>
  </si>
  <si>
    <t xml:space="preserve">     Împrumuturi pentru instituţii şi servicii publice sau activităţi finanţate 
     integral din venituri proprii</t>
  </si>
  <si>
    <t>80.03</t>
  </si>
  <si>
    <t xml:space="preserve">     Alte împrumuturi</t>
  </si>
  <si>
    <t>80.30</t>
  </si>
  <si>
    <t>TITLUL XVII RAMBURSĂRI DE CREDITE (cod 81.01+81.02)</t>
  </si>
  <si>
    <t>81</t>
  </si>
  <si>
    <t xml:space="preserve">     Rambursări de credite externe (cod 81.01.01 +81.01.02+81.01.05+ 81.01.06)</t>
  </si>
  <si>
    <t>81.01</t>
  </si>
  <si>
    <t xml:space="preserve">          Rambursări de credite externe contractate de ordonatorii de credite</t>
  </si>
  <si>
    <t>81.01.01</t>
  </si>
  <si>
    <t xml:space="preserve">          Rambursări de credite externe din fondul de garantare  </t>
  </si>
  <si>
    <t>81.01.02</t>
  </si>
  <si>
    <t xml:space="preserve">          Rambursări de credite aferente datoriei publice externe locale</t>
  </si>
  <si>
    <t>81.01.05</t>
  </si>
  <si>
    <t xml:space="preserve">          Diferenţe de curs aferente datoriei publice externe</t>
  </si>
  <si>
    <t>81.01.06</t>
  </si>
  <si>
    <t xml:space="preserve">     Rambursări de credite interne (cod 81.02.01+81.02.02+ 81.02.05)</t>
  </si>
  <si>
    <t>81.02</t>
  </si>
  <si>
    <t xml:space="preserve">          Rambursări de credite interne garantate</t>
  </si>
  <si>
    <t>81.02.01</t>
  </si>
  <si>
    <t xml:space="preserve">          Diferenţe de curs aferente datoriei publice interne</t>
  </si>
  <si>
    <t>81.02.02</t>
  </si>
  <si>
    <t xml:space="preserve">          Rambursări de credite aferente datoriei publice interne  locale</t>
  </si>
  <si>
    <t>81.02.05</t>
  </si>
  <si>
    <t>TITLUL XIX PLĂŢI EFECTUATE ÎN ANII PRECEDENŢI ŞI RECUPERATE ÎN ANUL CURENT (cod 85.01)</t>
  </si>
  <si>
    <t>85</t>
  </si>
  <si>
    <t xml:space="preserve">     Plăţi efectuate în anii precedenţi şi recuperate în anul curent ( cod.85.01.01)</t>
  </si>
  <si>
    <t>85.01</t>
  </si>
  <si>
    <t xml:space="preserve">     Plăţi efectuate în anii precedenţi  şi recuperate în anul curent în secţiunea de funcţionare a bugetului  local</t>
  </si>
  <si>
    <t>85.01.01</t>
  </si>
  <si>
    <t>TITLUL XX REZERVE, EXCEDENT/DEFICIT</t>
  </si>
  <si>
    <t>90</t>
  </si>
  <si>
    <t>Excedent (92.01.96)</t>
  </si>
  <si>
    <t>92.01</t>
  </si>
  <si>
    <t>Excedentul secţiunii de funcţionare</t>
  </si>
  <si>
    <t>92.01.96</t>
  </si>
  <si>
    <t>Deficit (93.01.96)</t>
  </si>
  <si>
    <t>93.01</t>
  </si>
  <si>
    <t>Deficitul secţiunii de funcţionare</t>
  </si>
  <si>
    <t>93.01.96</t>
  </si>
  <si>
    <t>SECŢIUNEA DE DEZVOLTARE (cod 51+55+56+58+70+81+85)</t>
  </si>
  <si>
    <t>TITLUL VI TRANSFERURI ÎNTRE UNITĂŢI ALE ADMINISTRAŢIEI PUBLICE                  (cod 51.02)</t>
  </si>
  <si>
    <r>
      <t xml:space="preserve">     Transferuri de capital       (cod 51.02.12+ 51.02.28+51.02.29+51.02.47) </t>
    </r>
    <r>
      <rPr>
        <b/>
        <strike/>
        <sz val="10"/>
        <rFont val="Arial"/>
        <family val="2"/>
        <charset val="238"/>
      </rPr>
      <t/>
    </r>
  </si>
  <si>
    <t>51.02</t>
  </si>
  <si>
    <t xml:space="preserve">          Transferuri pentru finanţarea investiţiilor la spitale</t>
  </si>
  <si>
    <t>51.02.12</t>
  </si>
  <si>
    <t xml:space="preserve">          Transferuri din bugetele locale pentru finanţarea cheltuielilor de capital din domeniul 
          sănătăţii</t>
  </si>
  <si>
    <t>51.02.28</t>
  </si>
  <si>
    <t xml:space="preserve">         Alte transferuri de capital catre institutii publice</t>
  </si>
  <si>
    <t>51.02.29</t>
  </si>
  <si>
    <t xml:space="preserve">         Transferuri din bugetul împrumuturilor pentru finanțarea cheltuielilor conform OUG nr. 27/2017</t>
  </si>
  <si>
    <t>51.02.47</t>
  </si>
  <si>
    <t>TITLUL VII ALTE TRANSFERURI (cod 55.01)</t>
  </si>
  <si>
    <t>55</t>
  </si>
  <si>
    <t xml:space="preserve">     A. Transferuri interne (cod 55.01.03+55.01.07+55.01.08 la 55.01.10+ 55.01.12+ 55.01.13+ 55.01.15+55.01.28+55.01.42+55.01.56+55.01.67+55.01.68)</t>
  </si>
  <si>
    <t xml:space="preserve">          Programe cu finanţare rambursabilă</t>
  </si>
  <si>
    <t>55.01.03</t>
  </si>
  <si>
    <t xml:space="preserve">          Programe comunitare</t>
  </si>
  <si>
    <t>55.01.07</t>
  </si>
  <si>
    <t xml:space="preserve">          Programe PHARE şi alte programe cu finanţare nerambursabilă</t>
  </si>
  <si>
    <t>55.01.08</t>
  </si>
  <si>
    <t xml:space="preserve">          Programe ISPA</t>
  </si>
  <si>
    <t>55.01.09</t>
  </si>
  <si>
    <t xml:space="preserve">          Programe SAPARD</t>
  </si>
  <si>
    <t>55.01.10</t>
  </si>
  <si>
    <t xml:space="preserve">          Investiții ale agenților economici cu capital de stat</t>
  </si>
  <si>
    <t>55.01.12</t>
  </si>
  <si>
    <t xml:space="preserve">          Programe de dezvoltare</t>
  </si>
  <si>
    <t>55.01.13</t>
  </si>
  <si>
    <t xml:space="preserve">          Fond Român de  Dezvoltare Socială</t>
  </si>
  <si>
    <t>55.01.15</t>
  </si>
  <si>
    <t xml:space="preserve">          Cheltuieli neeligibile ISPA</t>
  </si>
  <si>
    <t>55.01.28</t>
  </si>
  <si>
    <t xml:space="preserve">          Transferuri din bugetul local către asociaţiile de dezvoltare intercomunitară</t>
  </si>
  <si>
    <t>55.01.42</t>
  </si>
  <si>
    <t xml:space="preserve">           Investiții ale regiilor autonome aeroportuare, de interes local</t>
  </si>
  <si>
    <t>55.01.56</t>
  </si>
  <si>
    <t xml:space="preserve">          Transferuri din bugetul împrumuturilor pentru finanțarea unor investiții publice de        interes local</t>
  </si>
  <si>
    <t>55.01.67</t>
  </si>
  <si>
    <t xml:space="preserve">         Transferuri din bugetul împrumuturilor către asociațiile de dezvoltare intercomunitară conform OUG nr. 27/2017</t>
  </si>
  <si>
    <t>55.01.68</t>
  </si>
  <si>
    <t>Titlul VIII PROIECTE CU FINANŢARE DIN FONDURI EXTERNE NERAMBURSABILE (FEN) POSTADERARE                                                                                                                 (cod 56.01 la 56.05+56.07+56.08+56.11+56.15 la 56.18+ 56</t>
  </si>
  <si>
    <t>56</t>
  </si>
  <si>
    <t xml:space="preserve">     Programe din Fondul European de Dezvoltare Regională (FEDR)                               (cod  56.01.01 la 56.01.03)</t>
  </si>
  <si>
    <t>56.01</t>
  </si>
  <si>
    <t xml:space="preserve">          Finanţarea naţională*)</t>
  </si>
  <si>
    <t>56.01.01</t>
  </si>
  <si>
    <t xml:space="preserve">          Finanţarea externă nerambursabilă*)</t>
  </si>
  <si>
    <t>56.01.02</t>
  </si>
  <si>
    <t xml:space="preserve">          Cheltuieli neeligibile*) </t>
  </si>
  <si>
    <t>56.01.03</t>
  </si>
  <si>
    <t xml:space="preserve">     Programe din Fondul  Social European  (FSE) (cod 56.02.01 la 56.02.03)</t>
  </si>
  <si>
    <t>56.02</t>
  </si>
  <si>
    <t>56.02.01</t>
  </si>
  <si>
    <t>56.02.02</t>
  </si>
  <si>
    <t>56.02.03</t>
  </si>
  <si>
    <t xml:space="preserve">     Programe din Fondul de Coeziune(FC) (56.03.01 la 56.03.03)</t>
  </si>
  <si>
    <t>56.03</t>
  </si>
  <si>
    <t>56.03.01</t>
  </si>
  <si>
    <t>56.03.02</t>
  </si>
  <si>
    <t>56.03.03</t>
  </si>
  <si>
    <t xml:space="preserve">     Programe din Fondul European Agricol de Dezvoltare Rurală (FEADR) 
     (cod 56.04.01 la 56.04.03)</t>
  </si>
  <si>
    <t>56.04</t>
  </si>
  <si>
    <t>56.04.01</t>
  </si>
  <si>
    <t>56.04.02</t>
  </si>
  <si>
    <t>56.04.03</t>
  </si>
  <si>
    <t xml:space="preserve">     Programe din Fondul   European pentru Pescuit (FEP)                                                  (cod  56.05.03)</t>
  </si>
  <si>
    <t>56.05</t>
  </si>
  <si>
    <t>56.05.03</t>
  </si>
  <si>
    <t xml:space="preserve">     Programe Instrumentul de Asistenţă pentru Preaderare (IPA)                                         (cod  56.07.01 la 56.07.03)</t>
  </si>
  <si>
    <t>56.07</t>
  </si>
  <si>
    <t>56.07.01</t>
  </si>
  <si>
    <t>56.07.02</t>
  </si>
  <si>
    <t>56.07.03</t>
  </si>
  <si>
    <t xml:space="preserve">     Programe Instrumentul European de Vecinatate şi Parteneriat (ENPI) 
     (cod 56.08.01 la 56.08.03)</t>
  </si>
  <si>
    <t>56.08</t>
  </si>
  <si>
    <t>56.08.01</t>
  </si>
  <si>
    <t>56.08.02</t>
  </si>
  <si>
    <t>56.08.03</t>
  </si>
  <si>
    <t xml:space="preserve">Sume aferente Fondului European de integrare a resortisantilor ţărilor terţe                 (cod 56.11.01 la 56.11.03) </t>
  </si>
  <si>
    <t>56.11</t>
  </si>
  <si>
    <t>Finanţarea naţională</t>
  </si>
  <si>
    <t>56.11.01</t>
  </si>
  <si>
    <t>Finanţarea externă nerambursabilă</t>
  </si>
  <si>
    <t>56.11.02</t>
  </si>
  <si>
    <t xml:space="preserve">Cheltuieli neeligibile </t>
  </si>
  <si>
    <t>56.11.03</t>
  </si>
  <si>
    <t xml:space="preserve">     Alte programe comunitare finanţate în perioada 2007-2013                        
     (cod 56.15.01 la 56.15.03)</t>
  </si>
  <si>
    <t>56.15</t>
  </si>
  <si>
    <t>56.15.01</t>
  </si>
  <si>
    <t>56.15.02</t>
  </si>
  <si>
    <t>56.15.03</t>
  </si>
  <si>
    <t xml:space="preserve">     Alte facilităţi şi instrumente postaderare (cod 56.16.01 la 56.16.03)</t>
  </si>
  <si>
    <t>56.16</t>
  </si>
  <si>
    <t>56.16.01</t>
  </si>
  <si>
    <t>56.16.02</t>
  </si>
  <si>
    <t>56.16.03</t>
  </si>
  <si>
    <t xml:space="preserve">     Mecanismul financiar SEE ( cod 56.17.01 la 56.17.03)</t>
  </si>
  <si>
    <t>56.17</t>
  </si>
  <si>
    <t>56.17.01</t>
  </si>
  <si>
    <t>56.17.02</t>
  </si>
  <si>
    <t xml:space="preserve">          Cheltuieli neeligibile*)</t>
  </si>
  <si>
    <t>56.17.03</t>
  </si>
  <si>
    <t xml:space="preserve">     Mecanismul financiar  norvegian  (cod 56.18.01 la 56.18.03) </t>
  </si>
  <si>
    <t>56.18</t>
  </si>
  <si>
    <t>56.18.01</t>
  </si>
  <si>
    <t>56.18.02</t>
  </si>
  <si>
    <t>56.18.03</t>
  </si>
  <si>
    <t xml:space="preserve"> Programul de cooperare elvetiano-roman vizand reducerea disparitatilor economice si sociale in cadrul Uniunii Europene extinse (56.25.01 la 56.25.03) </t>
  </si>
  <si>
    <t>56.25</t>
  </si>
  <si>
    <t xml:space="preserve">          Finanțarea naționala*)</t>
  </si>
  <si>
    <t>56.25.01</t>
  </si>
  <si>
    <t xml:space="preserve">          Finanțarea externa nerambursabila*)</t>
  </si>
  <si>
    <t>56.25.02</t>
  </si>
  <si>
    <t xml:space="preserve">         Cheltuieli neeligibile*)</t>
  </si>
  <si>
    <t>56.25.03</t>
  </si>
  <si>
    <t xml:space="preserve">      Asistenta tehnica pentru mecanismele financiare SEE                                              (cod 56.27.01 la 56.27.03)</t>
  </si>
  <si>
    <t>56.27</t>
  </si>
  <si>
    <t xml:space="preserve">          Finanțarea natională*)</t>
  </si>
  <si>
    <t>56.27.01</t>
  </si>
  <si>
    <t xml:space="preserve">          Finanțarea externă nerambursabilă*)</t>
  </si>
  <si>
    <t>56.27.02</t>
  </si>
  <si>
    <t>56.27.03</t>
  </si>
  <si>
    <t xml:space="preserve">      Fondul national pentru relatii bilaterale aferent mecanismelor financiare SEE     (cod 56.28.01 la 56.28.03)</t>
  </si>
  <si>
    <t>56.28</t>
  </si>
  <si>
    <t xml:space="preserve">         Finanțarea natională*)</t>
  </si>
  <si>
    <t>56.28.01</t>
  </si>
  <si>
    <t xml:space="preserve">         Finanțarea externă nerambursabilă*)</t>
  </si>
  <si>
    <t>56.28.02</t>
  </si>
  <si>
    <t>56.28.03</t>
  </si>
  <si>
    <t xml:space="preserve">Sume aferente Fondului de Solidaritate al Uniunii Europene                 (cod 56.40.02) </t>
  </si>
  <si>
    <t>56.40</t>
  </si>
  <si>
    <t>56.40.02</t>
  </si>
  <si>
    <t>TITLUL  X   PROIECTE CU FINANTARE DIN FONDURI EXTERNE NERAMBURSABILE AFERENTE CADRULUI FINANCIAR 2014- 2020                                  (cod 58.01 la 58.05+58.11+58.12+58.15+58.16+58.30 la 58.33)</t>
  </si>
  <si>
    <t>58</t>
  </si>
  <si>
    <t>Programe din Fondul European de Dezvoltare Regionala (FEDR) (cod 58.01.01 la 58.01.03)</t>
  </si>
  <si>
    <t>58.01</t>
  </si>
  <si>
    <t>Finanțarea națională</t>
  </si>
  <si>
    <t>58.01.01</t>
  </si>
  <si>
    <t>Finanțarea externa nerambursabilă</t>
  </si>
  <si>
    <t>58.01.02</t>
  </si>
  <si>
    <t>Cheltuieli neeligibile</t>
  </si>
  <si>
    <t>58.01.03</t>
  </si>
  <si>
    <t>Programe din Fondul  Social European  (FSE) (cod 58.02.01 la 58.02.03)</t>
  </si>
  <si>
    <t>58.02</t>
  </si>
  <si>
    <t>58.02.01</t>
  </si>
  <si>
    <t>Finanțarea externă nerambursabilă</t>
  </si>
  <si>
    <t>58.02.02</t>
  </si>
  <si>
    <t>58.02.03</t>
  </si>
  <si>
    <t>Programe din Fondul de Coeziune (FC) (58.03.01 la 58.03.03)</t>
  </si>
  <si>
    <t>58.03</t>
  </si>
  <si>
    <t>58.03.01</t>
  </si>
  <si>
    <t>58.03.02</t>
  </si>
  <si>
    <t>58.03.03</t>
  </si>
  <si>
    <t>Programe din Fondul European Agricol de Dezvoltare Rurală (FEADR)                                (cod 58.04.01+58.04.02+58.04.03)</t>
  </si>
  <si>
    <t>58.04</t>
  </si>
  <si>
    <t xml:space="preserve">         Finanțarea națională</t>
  </si>
  <si>
    <t>58.04.01</t>
  </si>
  <si>
    <t xml:space="preserve">         Finanțarea externă nerambursabilă</t>
  </si>
  <si>
    <t>58.04.02</t>
  </si>
  <si>
    <t xml:space="preserve">         Cheltuieli neeligibile</t>
  </si>
  <si>
    <t>58.04.03</t>
  </si>
  <si>
    <t>Programe din Fondul European pentru Pescuit si Afaceri Maritime (FEPAM)                         (cod 58.05.01+58.05.02+58.05.03)</t>
  </si>
  <si>
    <t>58.05</t>
  </si>
  <si>
    <t>58.05.01</t>
  </si>
  <si>
    <t>58.05.02</t>
  </si>
  <si>
    <t>58.05.03</t>
  </si>
  <si>
    <t>Programe Instrumentul de Asistenta pentru Preaderare (IPA II)                                                                         (cod 58.11.01 la 58.11.03)</t>
  </si>
  <si>
    <t>58.11</t>
  </si>
  <si>
    <t>58.11.01</t>
  </si>
  <si>
    <t>Finanțarea exterăa nerambursabilă</t>
  </si>
  <si>
    <t>58.11.02</t>
  </si>
  <si>
    <t>58.11.03</t>
  </si>
  <si>
    <t>Programe Instrumentul European de Vecinatate (ENI)                                                            (cod 58.12.01 la 58.12.03)</t>
  </si>
  <si>
    <t>58.12</t>
  </si>
  <si>
    <t>58.12.01</t>
  </si>
  <si>
    <t>58.12.02</t>
  </si>
  <si>
    <t>58.12.03</t>
  </si>
  <si>
    <t>Alte programe comunitare finantate in perioada 2014-2020 (cod 58.15.01 la 58.15.03)</t>
  </si>
  <si>
    <t>58.15</t>
  </si>
  <si>
    <t>58.15.01</t>
  </si>
  <si>
    <t>58.15.02</t>
  </si>
  <si>
    <t>58.15.03</t>
  </si>
  <si>
    <t>Alte facilităţi şi instrumente postaderare  (cod. 58.16.01+58.16.02+58.16.03)</t>
  </si>
  <si>
    <t>58.16</t>
  </si>
  <si>
    <t xml:space="preserve">        Finanţarea naţională</t>
  </si>
  <si>
    <t>58.16.01</t>
  </si>
  <si>
    <t xml:space="preserve">        Finanţare externă nerambursabilă</t>
  </si>
  <si>
    <t>58.16.02</t>
  </si>
  <si>
    <t xml:space="preserve">        Cheltuieli neeligibile</t>
  </si>
  <si>
    <t>58.16.03</t>
  </si>
  <si>
    <t>Mecanismul pentru Interconectarea Europei (cod. 58.30.01+58.30.02+58.30.03)</t>
  </si>
  <si>
    <t>58.30</t>
  </si>
  <si>
    <t>58.30.01</t>
  </si>
  <si>
    <t>58.30.02</t>
  </si>
  <si>
    <t>58.30.03</t>
  </si>
  <si>
    <t>Mecanismele financiare Spațiul Economic European și Norvegian 2014-2021    (cod 58.31.01 la 58.31.03)</t>
  </si>
  <si>
    <t>58.31</t>
  </si>
  <si>
    <t>58.31.01</t>
  </si>
  <si>
    <t>Finanţare externă nerambursabilă</t>
  </si>
  <si>
    <t>58.31.02</t>
  </si>
  <si>
    <t>58.31.03</t>
  </si>
  <si>
    <t>Fondul pentru relații bilaterale aferent Mecanismelor financiare Spațiul Economic European și Norvegian 2014-2021    (cod 58.32.01 la 58.32.03)</t>
  </si>
  <si>
    <t>58.32</t>
  </si>
  <si>
    <t>58.32.01</t>
  </si>
  <si>
    <t>58.32.02</t>
  </si>
  <si>
    <t>58.32.03</t>
  </si>
  <si>
    <t>Asistență tehnică aferentă Mecanismelor financiare Spațiul Economic European și Norvegian 2014-2021    (cod 58.33.01 la 58.33.03)</t>
  </si>
  <si>
    <t>58.33</t>
  </si>
  <si>
    <t>58.33.01</t>
  </si>
  <si>
    <t>58.33.02</t>
  </si>
  <si>
    <t>58.33.03</t>
  </si>
  <si>
    <t>CHELTUIELI DE CAPITAL (cod 71+72+75)</t>
  </si>
  <si>
    <t>70</t>
  </si>
  <si>
    <t>TITLUL XIII ACTIVE NEFINANCIARE (cod 71.01+71.03)</t>
  </si>
  <si>
    <t>71</t>
  </si>
  <si>
    <t xml:space="preserve">     Active fixe (cod 71.01.01 la 71.01.03+71.01.30)</t>
  </si>
  <si>
    <t>71.01</t>
  </si>
  <si>
    <t xml:space="preserve">          Construcţii</t>
  </si>
  <si>
    <t>71.01.01</t>
  </si>
  <si>
    <t xml:space="preserve">          Maşini, echipamente şi mijloace de transport </t>
  </si>
  <si>
    <t>71.01.02</t>
  </si>
  <si>
    <t xml:space="preserve">          Mobilier, aparatură birotică şi alte active corporale</t>
  </si>
  <si>
    <t>71.01.03</t>
  </si>
  <si>
    <t xml:space="preserve">          Alte active fixe </t>
  </si>
  <si>
    <t>71.01.30</t>
  </si>
  <si>
    <t xml:space="preserve">     Reparaţii capitale aferente activelor fixe </t>
  </si>
  <si>
    <t>71.03</t>
  </si>
  <si>
    <t>TITLUL XIV ACTIVE FINANCIARE (cod 72.01)</t>
  </si>
  <si>
    <t>72</t>
  </si>
  <si>
    <t xml:space="preserve">     Active financiare (cod 72.01.01)</t>
  </si>
  <si>
    <t>72.01</t>
  </si>
  <si>
    <t xml:space="preserve">          Participare la capitalul social al societăţilor comerciale</t>
  </si>
  <si>
    <t>72.01.01</t>
  </si>
  <si>
    <t>TITLUL XV FONDUL NAŢIONAL DE DEZVOLTARE</t>
  </si>
  <si>
    <t>75</t>
  </si>
  <si>
    <t>OPERATIUNI FINANCIARE (cod 81)</t>
  </si>
  <si>
    <t>79</t>
  </si>
  <si>
    <t>TITLUL XVII RAMBURSĂRI DE CREDITE (cod 81.04)</t>
  </si>
  <si>
    <t xml:space="preserve">       Rambursarea împrumuturilor contractate pentru finanţarea 
       proiectelor cu finanţare UE</t>
  </si>
  <si>
    <t>81.04</t>
  </si>
  <si>
    <t xml:space="preserve">     Plăţi efectuate în anii precedenţi şi recuperate în anul curent                                                      ( cod.85.01.02+85.01.05)</t>
  </si>
  <si>
    <t xml:space="preserve">     Plăţi efectuate în anii precedenţi  şi recuperate în anul curent în secţiunea de dezvoltare a bugetului  local</t>
  </si>
  <si>
    <t>85.01.02</t>
  </si>
  <si>
    <t xml:space="preserve">      Plăţi efectuate în anii precedenţi  şi recuperate în anul curent aferente fondurilor externe nerambursabile</t>
  </si>
  <si>
    <t>85.01.05</t>
  </si>
  <si>
    <t>Excedent (92.01.97)</t>
  </si>
  <si>
    <t>Excedentul secţiunii de dezvoltare</t>
  </si>
  <si>
    <t>92.01.97</t>
  </si>
  <si>
    <t>Deficit (93.01.97)</t>
  </si>
  <si>
    <t>Deficitul secţiunii de dezvoltare</t>
  </si>
  <si>
    <t>93.01.97</t>
  </si>
  <si>
    <t>*)  Se înscriu denumirea şi simbolul capitolelor  din bugetul aprobat detaliate pe titluri, articole, alineate,  pe structura  clasificaţiei economice</t>
  </si>
  <si>
    <t xml:space="preserve">( bugetele locale, bugetul creditelor externe, bugetul creditelor interne, bugetul fondurilor externe nerambursabile- sursa D, instituţii publice finanţate integral sau parţial din venituri proprii,/activităţi finanţate integral din venituri proprii ). </t>
  </si>
  <si>
    <t>NOTA: Sumele înscrise în col. 6 "Plăţi efectuate " cu semnul minus la Titlul  85,  art. 85.01 "Plăţi efectuate  din anii precedenţi şi recuperate în anul curent", se înscriu şi pe col. 4 "Angajamente bugetare" şi col. 5 "Angajamente legale"  la acelaşi co</t>
  </si>
  <si>
    <t xml:space="preserve">                   Conducătorul compartimentului</t>
  </si>
  <si>
    <t xml:space="preserve">           financiar- contabil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</si>
</sst>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yyyy\-mm\-dd"/>
    <numFmt numFmtId="165" formatCode="#,##0.00;[Red]#,##0.00"/>
    <numFmt numFmtId="166" formatCode="dd\ mmm"/>
  </numFmts>
  <fonts count="28">
    <font>
      <sz val="11"/>
      <color theme="1"/>
      <name val="Calibri"/>
      <family val="2"/>
      <scheme val="minor"/>
    </font>
    <font>
      <sz val="9"/>
      <name val="Arial"/>
      <family val="2"/>
      <charset val="238"/>
    </font>
    <font>
      <sz val="11"/>
      <name val="Arial"/>
      <family val="2"/>
      <charset val="238"/>
    </font>
    <font>
      <b/>
      <sz val="10"/>
      <name val="Arial"/>
      <family val="2"/>
      <charset val="238"/>
    </font>
    <font>
      <b/>
      <sz val="10.5"/>
      <name val="Arial"/>
      <family val="2"/>
      <charset val="238"/>
    </font>
    <font>
      <b/>
      <sz val="9"/>
      <name val="Arial"/>
      <family val="2"/>
      <charset val="238"/>
    </font>
    <font>
      <sz val="10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9"/>
      <color indexed="8"/>
      <name val="RomHelvetica"/>
      <charset val="238"/>
    </font>
    <font>
      <sz val="9"/>
      <color indexed="8"/>
      <name val="RomHelvetica"/>
      <charset val="238"/>
    </font>
    <font>
      <sz val="10"/>
      <color indexed="8"/>
      <name val="Arial"/>
      <family val="2"/>
    </font>
    <font>
      <b/>
      <sz val="9"/>
      <color indexed="8"/>
      <name val="Arial"/>
      <family val="2"/>
    </font>
    <font>
      <b/>
      <sz val="10"/>
      <color indexed="8"/>
      <name val="Arial"/>
      <family val="2"/>
    </font>
    <font>
      <b/>
      <sz val="10"/>
      <color indexed="30"/>
      <name val="Arial"/>
      <family val="2"/>
      <charset val="238"/>
    </font>
    <font>
      <sz val="10"/>
      <color indexed="8"/>
      <name val="Arial"/>
      <family val="2"/>
      <charset val="1"/>
    </font>
    <font>
      <sz val="10"/>
      <name val="Arial"/>
      <family val="2"/>
      <charset val="238"/>
    </font>
    <font>
      <b/>
      <sz val="11"/>
      <color indexed="8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</font>
    <font>
      <b/>
      <sz val="9"/>
      <color indexed="10"/>
      <name val="Arial"/>
      <family val="2"/>
    </font>
    <font>
      <b/>
      <sz val="11"/>
      <name val="Arial"/>
      <family val="2"/>
      <charset val="238"/>
    </font>
    <font>
      <b/>
      <sz val="9"/>
      <name val="Arial"/>
      <family val="2"/>
    </font>
    <font>
      <sz val="10"/>
      <name val="Arial"/>
      <family val="2"/>
    </font>
    <font>
      <b/>
      <strike/>
      <sz val="10"/>
      <name val="Arial"/>
      <family val="2"/>
      <charset val="238"/>
    </font>
    <font>
      <i/>
      <sz val="9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5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8"/>
      </left>
      <right/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/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 style="medium">
        <color indexed="64"/>
      </left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/>
      <bottom/>
      <diagonal/>
    </border>
  </borders>
  <cellStyleXfs count="3">
    <xf numFmtId="0" fontId="0" fillId="0" borderId="0"/>
    <xf numFmtId="0" fontId="17" fillId="0" borderId="0"/>
    <xf numFmtId="0" fontId="17" fillId="0" borderId="0"/>
  </cellStyleXfs>
  <cellXfs count="275">
    <xf numFmtId="0" fontId="0" fillId="0" borderId="0" xfId="0"/>
    <xf numFmtId="0" fontId="0" fillId="0" borderId="0" xfId="0" applyFont="1" applyFill="1"/>
    <xf numFmtId="0" fontId="0" fillId="0" borderId="0" xfId="0" applyFont="1" applyFill="1" applyAlignment="1">
      <alignment vertical="center"/>
    </xf>
    <xf numFmtId="0" fontId="1" fillId="0" borderId="0" xfId="0" applyFont="1" applyFill="1"/>
    <xf numFmtId="0" fontId="0" fillId="0" borderId="0" xfId="0" applyFont="1" applyFill="1" applyBorder="1" applyAlignment="1"/>
    <xf numFmtId="0" fontId="2" fillId="0" borderId="0" xfId="0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0" xfId="0" applyFont="1" applyFill="1" applyBorder="1" applyAlignment="1">
      <alignment horizontal="center"/>
    </xf>
    <xf numFmtId="0" fontId="6" fillId="0" borderId="0" xfId="0" applyFont="1" applyFill="1" applyAlignment="1">
      <alignment horizontal="left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/>
    </xf>
    <xf numFmtId="0" fontId="6" fillId="0" borderId="0" xfId="0" applyFont="1" applyFill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top" wrapText="1"/>
    </xf>
    <xf numFmtId="0" fontId="8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top"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top" wrapText="1"/>
    </xf>
    <xf numFmtId="0" fontId="8" fillId="0" borderId="2" xfId="0" applyFont="1" applyFill="1" applyBorder="1" applyAlignment="1">
      <alignment horizontal="center"/>
    </xf>
    <xf numFmtId="0" fontId="8" fillId="0" borderId="2" xfId="0" applyFont="1" applyFill="1" applyBorder="1" applyAlignment="1">
      <alignment vertical="top" wrapText="1"/>
    </xf>
    <xf numFmtId="49" fontId="8" fillId="0" borderId="2" xfId="0" applyNumberFormat="1" applyFont="1" applyFill="1" applyBorder="1" applyAlignment="1">
      <alignment horizontal="center" vertical="center" wrapText="1"/>
    </xf>
    <xf numFmtId="2" fontId="10" fillId="0" borderId="2" xfId="0" applyNumberFormat="1" applyFont="1" applyFill="1" applyBorder="1" applyAlignment="1">
      <alignment horizontal="center" vertical="center" wrapText="1"/>
    </xf>
    <xf numFmtId="2" fontId="8" fillId="0" borderId="2" xfId="0" applyNumberFormat="1" applyFont="1" applyFill="1" applyBorder="1" applyAlignment="1">
      <alignment horizontal="center" vertical="center"/>
    </xf>
    <xf numFmtId="2" fontId="9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top" wrapText="1"/>
    </xf>
    <xf numFmtId="0" fontId="6" fillId="0" borderId="2" xfId="0" applyFont="1" applyFill="1" applyBorder="1" applyAlignment="1">
      <alignment horizontal="center" vertical="center" wrapText="1"/>
    </xf>
    <xf numFmtId="2" fontId="7" fillId="0" borderId="2" xfId="0" applyNumberFormat="1" applyFont="1" applyFill="1" applyBorder="1" applyAlignment="1">
      <alignment horizontal="center" vertical="center" wrapText="1"/>
    </xf>
    <xf numFmtId="2" fontId="11" fillId="0" borderId="2" xfId="0" applyNumberFormat="1" applyFont="1" applyFill="1" applyBorder="1" applyAlignment="1">
      <alignment horizontal="center" vertical="center" wrapText="1"/>
    </xf>
    <xf numFmtId="2" fontId="12" fillId="0" borderId="2" xfId="0" applyNumberFormat="1" applyFont="1" applyFill="1" applyBorder="1" applyAlignment="1">
      <alignment horizontal="center" vertical="center"/>
    </xf>
    <xf numFmtId="2" fontId="6" fillId="0" borderId="2" xfId="0" applyNumberFormat="1" applyFont="1" applyFill="1" applyBorder="1" applyAlignment="1">
      <alignment horizontal="center" vertical="center"/>
    </xf>
    <xf numFmtId="2" fontId="13" fillId="0" borderId="2" xfId="0" applyNumberFormat="1" applyFont="1" applyFill="1" applyBorder="1" applyAlignment="1">
      <alignment horizontal="center" vertical="center" wrapText="1"/>
    </xf>
    <xf numFmtId="14" fontId="6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top"/>
    </xf>
    <xf numFmtId="0" fontId="6" fillId="0" borderId="2" xfId="0" applyFont="1" applyFill="1" applyBorder="1" applyAlignment="1">
      <alignment horizontal="center" vertical="center"/>
    </xf>
    <xf numFmtId="2" fontId="7" fillId="0" borderId="2" xfId="0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top" wrapText="1"/>
    </xf>
    <xf numFmtId="164" fontId="6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left" vertical="top" wrapText="1"/>
    </xf>
    <xf numFmtId="0" fontId="8" fillId="0" borderId="2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vertical="top" wrapText="1"/>
    </xf>
    <xf numFmtId="0" fontId="6" fillId="0" borderId="7" xfId="0" applyFont="1" applyFill="1" applyBorder="1" applyAlignment="1">
      <alignment vertical="top" wrapText="1"/>
    </xf>
    <xf numFmtId="49" fontId="8" fillId="0" borderId="2" xfId="0" applyNumberFormat="1" applyFont="1" applyFill="1" applyBorder="1" applyAlignment="1">
      <alignment horizontal="center" vertical="center"/>
    </xf>
    <xf numFmtId="2" fontId="13" fillId="0" borderId="2" xfId="0" applyNumberFormat="1" applyFont="1" applyFill="1" applyBorder="1" applyAlignment="1">
      <alignment horizontal="center" vertical="center"/>
    </xf>
    <xf numFmtId="2" fontId="9" fillId="0" borderId="2" xfId="0" applyNumberFormat="1" applyFont="1" applyFill="1" applyBorder="1" applyAlignment="1">
      <alignment horizontal="center" vertical="center"/>
    </xf>
    <xf numFmtId="0" fontId="6" fillId="0" borderId="8" xfId="0" applyFont="1" applyFill="1" applyBorder="1" applyAlignment="1">
      <alignment wrapText="1"/>
    </xf>
    <xf numFmtId="0" fontId="6" fillId="0" borderId="4" xfId="0" applyFont="1" applyFill="1" applyBorder="1" applyAlignment="1">
      <alignment vertical="top" wrapText="1"/>
    </xf>
    <xf numFmtId="2" fontId="9" fillId="0" borderId="3" xfId="0" applyNumberFormat="1" applyFont="1" applyFill="1" applyBorder="1" applyAlignment="1">
      <alignment horizontal="center" vertical="center"/>
    </xf>
    <xf numFmtId="2" fontId="7" fillId="0" borderId="3" xfId="0" applyNumberFormat="1" applyFont="1" applyFill="1" applyBorder="1" applyAlignment="1">
      <alignment horizontal="center" vertical="center"/>
    </xf>
    <xf numFmtId="2" fontId="7" fillId="0" borderId="3" xfId="0" applyNumberFormat="1" applyFont="1" applyFill="1" applyBorder="1" applyAlignment="1">
      <alignment horizontal="center" vertical="center" wrapText="1"/>
    </xf>
    <xf numFmtId="2" fontId="11" fillId="0" borderId="3" xfId="0" applyNumberFormat="1" applyFont="1" applyFill="1" applyBorder="1" applyAlignment="1">
      <alignment horizontal="center" vertical="center" wrapText="1"/>
    </xf>
    <xf numFmtId="2" fontId="6" fillId="0" borderId="3" xfId="0" applyNumberFormat="1" applyFont="1" applyFill="1" applyBorder="1" applyAlignment="1">
      <alignment horizontal="center" vertical="center"/>
    </xf>
    <xf numFmtId="2" fontId="13" fillId="0" borderId="9" xfId="0" applyNumberFormat="1" applyFont="1" applyFill="1" applyBorder="1" applyAlignment="1">
      <alignment horizontal="center" vertical="center"/>
    </xf>
    <xf numFmtId="2" fontId="14" fillId="0" borderId="2" xfId="0" applyNumberFormat="1" applyFont="1" applyFill="1" applyBorder="1" applyAlignment="1">
      <alignment horizontal="center" vertical="center"/>
    </xf>
    <xf numFmtId="0" fontId="0" fillId="0" borderId="0" xfId="0" applyFont="1" applyFill="1" applyBorder="1"/>
    <xf numFmtId="0" fontId="6" fillId="0" borderId="10" xfId="0" applyFont="1" applyFill="1" applyBorder="1" applyAlignment="1">
      <alignment vertical="top" wrapText="1"/>
    </xf>
    <xf numFmtId="0" fontId="8" fillId="0" borderId="0" xfId="0" applyFont="1" applyFill="1" applyAlignment="1">
      <alignment wrapText="1"/>
    </xf>
    <xf numFmtId="0" fontId="8" fillId="0" borderId="11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wrapText="1"/>
    </xf>
    <xf numFmtId="0" fontId="8" fillId="0" borderId="5" xfId="0" applyFont="1" applyFill="1" applyBorder="1" applyAlignment="1">
      <alignment horizontal="center" vertical="center"/>
    </xf>
    <xf numFmtId="2" fontId="14" fillId="0" borderId="8" xfId="0" applyNumberFormat="1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2" fontId="12" fillId="0" borderId="8" xfId="0" applyNumberFormat="1" applyFont="1" applyFill="1" applyBorder="1" applyAlignment="1">
      <alignment horizontal="center" vertical="center"/>
    </xf>
    <xf numFmtId="0" fontId="16" fillId="0" borderId="4" xfId="0" applyFont="1" applyFill="1" applyBorder="1" applyAlignment="1">
      <alignment vertical="top" wrapText="1"/>
    </xf>
    <xf numFmtId="0" fontId="8" fillId="0" borderId="5" xfId="0" applyFont="1" applyFill="1" applyBorder="1" applyAlignment="1">
      <alignment vertical="top" wrapText="1"/>
    </xf>
    <xf numFmtId="0" fontId="6" fillId="0" borderId="5" xfId="0" applyFont="1" applyFill="1" applyBorder="1" applyAlignment="1">
      <alignment vertical="top" wrapText="1"/>
    </xf>
    <xf numFmtId="0" fontId="8" fillId="0" borderId="4" xfId="0" applyFont="1" applyFill="1" applyBorder="1" applyAlignment="1">
      <alignment vertical="top" wrapText="1"/>
    </xf>
    <xf numFmtId="0" fontId="16" fillId="0" borderId="5" xfId="0" applyFont="1" applyFill="1" applyBorder="1" applyAlignment="1">
      <alignment horizontal="center" vertical="center"/>
    </xf>
    <xf numFmtId="0" fontId="16" fillId="0" borderId="11" xfId="0" applyFont="1" applyFill="1" applyBorder="1" applyAlignment="1">
      <alignment vertical="top" wrapText="1"/>
    </xf>
    <xf numFmtId="0" fontId="8" fillId="0" borderId="5" xfId="1" applyFont="1" applyFill="1" applyBorder="1" applyAlignment="1">
      <alignment horizontal="left" wrapText="1"/>
    </xf>
    <xf numFmtId="0" fontId="16" fillId="0" borderId="5" xfId="0" applyFont="1" applyFill="1" applyBorder="1" applyAlignment="1">
      <alignment vertical="top" wrapText="1"/>
    </xf>
    <xf numFmtId="0" fontId="16" fillId="0" borderId="12" xfId="0" applyFont="1" applyFill="1" applyBorder="1" applyAlignment="1">
      <alignment vertical="top" wrapText="1"/>
    </xf>
    <xf numFmtId="0" fontId="6" fillId="0" borderId="12" xfId="0" applyFont="1" applyFill="1" applyBorder="1" applyAlignment="1">
      <alignment horizontal="center" vertical="center"/>
    </xf>
    <xf numFmtId="2" fontId="12" fillId="0" borderId="13" xfId="0" applyNumberFormat="1" applyFont="1" applyFill="1" applyBorder="1" applyAlignment="1">
      <alignment horizontal="center" vertical="center"/>
    </xf>
    <xf numFmtId="0" fontId="16" fillId="0" borderId="14" xfId="0" applyFont="1" applyFill="1" applyBorder="1" applyAlignment="1">
      <alignment vertical="top" wrapText="1"/>
    </xf>
    <xf numFmtId="0" fontId="16" fillId="0" borderId="12" xfId="0" applyFont="1" applyFill="1" applyBorder="1" applyAlignment="1">
      <alignment horizontal="center" vertical="center"/>
    </xf>
    <xf numFmtId="2" fontId="12" fillId="0" borderId="5" xfId="0" applyNumberFormat="1" applyFont="1" applyFill="1" applyBorder="1" applyAlignment="1">
      <alignment horizontal="center" vertical="center"/>
    </xf>
    <xf numFmtId="0" fontId="6" fillId="0" borderId="15" xfId="1" applyFont="1" applyFill="1" applyBorder="1" applyAlignment="1">
      <alignment wrapText="1"/>
    </xf>
    <xf numFmtId="0" fontId="14" fillId="0" borderId="5" xfId="1" applyFont="1" applyFill="1" applyBorder="1" applyAlignment="1">
      <alignment horizontal="center" wrapText="1"/>
    </xf>
    <xf numFmtId="2" fontId="14" fillId="0" borderId="5" xfId="0" applyNumberFormat="1" applyFont="1" applyFill="1" applyBorder="1" applyAlignment="1">
      <alignment horizontal="center" vertical="center"/>
    </xf>
    <xf numFmtId="0" fontId="16" fillId="0" borderId="15" xfId="1" applyFont="1" applyFill="1" applyBorder="1" applyAlignment="1">
      <alignment wrapText="1"/>
    </xf>
    <xf numFmtId="0" fontId="14" fillId="0" borderId="5" xfId="1" applyFont="1" applyFill="1" applyBorder="1" applyAlignment="1">
      <alignment horizontal="center"/>
    </xf>
    <xf numFmtId="0" fontId="18" fillId="0" borderId="6" xfId="0" applyFont="1" applyFill="1" applyBorder="1" applyAlignment="1">
      <alignment vertical="center" wrapText="1"/>
    </xf>
    <xf numFmtId="49" fontId="8" fillId="0" borderId="7" xfId="0" applyNumberFormat="1" applyFont="1" applyFill="1" applyBorder="1" applyAlignment="1">
      <alignment horizontal="center" vertical="center" wrapText="1"/>
    </xf>
    <xf numFmtId="2" fontId="8" fillId="0" borderId="7" xfId="0" applyNumberFormat="1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vertical="top"/>
    </xf>
    <xf numFmtId="0" fontId="8" fillId="0" borderId="16" xfId="0" applyFont="1" applyFill="1" applyBorder="1" applyAlignment="1">
      <alignment horizontal="left"/>
    </xf>
    <xf numFmtId="0" fontId="8" fillId="0" borderId="2" xfId="0" applyFont="1" applyFill="1" applyBorder="1" applyAlignment="1">
      <alignment vertical="center" wrapText="1"/>
    </xf>
    <xf numFmtId="49" fontId="14" fillId="0" borderId="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wrapText="1"/>
    </xf>
    <xf numFmtId="0" fontId="18" fillId="0" borderId="2" xfId="0" applyFont="1" applyFill="1" applyBorder="1" applyAlignment="1">
      <alignment vertical="center" wrapText="1"/>
    </xf>
    <xf numFmtId="165" fontId="6" fillId="0" borderId="2" xfId="0" applyNumberFormat="1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vertical="top" wrapText="1"/>
    </xf>
    <xf numFmtId="0" fontId="6" fillId="0" borderId="10" xfId="0" applyFont="1" applyFill="1" applyBorder="1" applyAlignment="1">
      <alignment horizontal="center" vertical="center"/>
    </xf>
    <xf numFmtId="2" fontId="12" fillId="0" borderId="10" xfId="0" applyNumberFormat="1" applyFont="1" applyFill="1" applyBorder="1" applyAlignment="1">
      <alignment horizontal="center" vertical="center"/>
    </xf>
    <xf numFmtId="0" fontId="8" fillId="0" borderId="18" xfId="0" applyFont="1" applyFill="1" applyBorder="1" applyAlignment="1">
      <alignment wrapText="1"/>
    </xf>
    <xf numFmtId="0" fontId="8" fillId="0" borderId="0" xfId="0" applyFont="1" applyFill="1" applyBorder="1" applyAlignment="1">
      <alignment horizontal="center" vertical="center"/>
    </xf>
    <xf numFmtId="2" fontId="14" fillId="0" borderId="18" xfId="0" applyNumberFormat="1" applyFont="1" applyFill="1" applyBorder="1" applyAlignment="1">
      <alignment horizontal="center" vertical="center"/>
    </xf>
    <xf numFmtId="2" fontId="8" fillId="0" borderId="5" xfId="0" applyNumberFormat="1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vertical="top" wrapText="1"/>
    </xf>
    <xf numFmtId="0" fontId="0" fillId="0" borderId="0" xfId="0" applyFont="1" applyFill="1" applyBorder="1" applyAlignment="1">
      <alignment vertical="center"/>
    </xf>
    <xf numFmtId="0" fontId="3" fillId="0" borderId="0" xfId="0" applyFont="1" applyFill="1" applyBorder="1" applyAlignment="1"/>
    <xf numFmtId="0" fontId="3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left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Border="1"/>
    <xf numFmtId="0" fontId="19" fillId="0" borderId="0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/>
    </xf>
    <xf numFmtId="2" fontId="21" fillId="0" borderId="0" xfId="0" applyNumberFormat="1" applyFont="1" applyFill="1"/>
    <xf numFmtId="0" fontId="20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2" fontId="22" fillId="0" borderId="0" xfId="0" applyNumberFormat="1" applyFont="1" applyFill="1"/>
    <xf numFmtId="0" fontId="23" fillId="0" borderId="0" xfId="0" applyFont="1" applyFill="1" applyAlignment="1">
      <alignment horizontal="center"/>
    </xf>
    <xf numFmtId="0" fontId="3" fillId="0" borderId="19" xfId="0" applyNumberFormat="1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 wrapText="1"/>
    </xf>
    <xf numFmtId="49" fontId="5" fillId="0" borderId="22" xfId="0" applyNumberFormat="1" applyFont="1" applyFill="1" applyBorder="1" applyAlignment="1">
      <alignment horizontal="center" vertical="center" wrapText="1"/>
    </xf>
    <xf numFmtId="49" fontId="5" fillId="0" borderId="23" xfId="0" applyNumberFormat="1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center" vertical="center" wrapText="1"/>
    </xf>
    <xf numFmtId="0" fontId="5" fillId="0" borderId="25" xfId="0" applyFont="1" applyFill="1" applyBorder="1" applyAlignment="1">
      <alignment horizontal="center" vertical="center" wrapText="1"/>
    </xf>
    <xf numFmtId="2" fontId="24" fillId="0" borderId="25" xfId="0" applyNumberFormat="1" applyFont="1" applyFill="1" applyBorder="1" applyAlignment="1">
      <alignment horizontal="center" vertical="center" wrapText="1"/>
    </xf>
    <xf numFmtId="0" fontId="5" fillId="0" borderId="26" xfId="0" applyFont="1" applyFill="1" applyBorder="1" applyAlignment="1">
      <alignment horizontal="center" vertical="center" wrapText="1"/>
    </xf>
    <xf numFmtId="0" fontId="3" fillId="0" borderId="27" xfId="0" applyNumberFormat="1" applyFont="1" applyFill="1" applyBorder="1" applyAlignment="1">
      <alignment horizontal="center" vertical="center" wrapText="1"/>
    </xf>
    <xf numFmtId="0" fontId="5" fillId="0" borderId="28" xfId="0" applyFont="1" applyFill="1" applyBorder="1" applyAlignment="1">
      <alignment horizontal="center" vertical="center" wrapText="1"/>
    </xf>
    <xf numFmtId="0" fontId="5" fillId="0" borderId="29" xfId="0" applyFont="1" applyFill="1" applyBorder="1" applyAlignment="1">
      <alignment horizontal="center" vertical="center" wrapText="1"/>
    </xf>
    <xf numFmtId="0" fontId="5" fillId="0" borderId="30" xfId="0" applyFont="1" applyFill="1" applyBorder="1" applyAlignment="1">
      <alignment horizontal="center" vertical="center" wrapText="1"/>
    </xf>
    <xf numFmtId="0" fontId="5" fillId="0" borderId="31" xfId="0" applyFont="1" applyFill="1" applyBorder="1" applyAlignment="1">
      <alignment horizontal="center" vertical="center" wrapText="1"/>
    </xf>
    <xf numFmtId="0" fontId="5" fillId="0" borderId="32" xfId="0" applyFont="1" applyFill="1" applyBorder="1" applyAlignment="1">
      <alignment horizontal="center" vertical="center" wrapText="1"/>
    </xf>
    <xf numFmtId="0" fontId="5" fillId="0" borderId="33" xfId="0" applyFont="1" applyFill="1" applyBorder="1" applyAlignment="1">
      <alignment horizontal="center" vertical="center" wrapText="1"/>
    </xf>
    <xf numFmtId="2" fontId="24" fillId="0" borderId="33" xfId="0" applyNumberFormat="1" applyFont="1" applyFill="1" applyBorder="1" applyAlignment="1">
      <alignment horizontal="center" vertical="center" wrapText="1"/>
    </xf>
    <xf numFmtId="0" fontId="5" fillId="0" borderId="34" xfId="0" applyFont="1" applyFill="1" applyBorder="1" applyAlignment="1">
      <alignment horizontal="center" vertical="center" wrapText="1"/>
    </xf>
    <xf numFmtId="0" fontId="3" fillId="0" borderId="35" xfId="0" applyNumberFormat="1" applyFont="1" applyFill="1" applyBorder="1" applyAlignment="1">
      <alignment horizontal="center" vertical="center"/>
    </xf>
    <xf numFmtId="0" fontId="5" fillId="0" borderId="36" xfId="0" applyFont="1" applyFill="1" applyBorder="1" applyAlignment="1">
      <alignment horizontal="center" vertical="center" wrapText="1"/>
    </xf>
    <xf numFmtId="0" fontId="3" fillId="0" borderId="37" xfId="0" applyFont="1" applyFill="1" applyBorder="1" applyAlignment="1">
      <alignment horizontal="center" vertical="center" wrapText="1"/>
    </xf>
    <xf numFmtId="0" fontId="3" fillId="0" borderId="3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39" xfId="0" applyFont="1" applyFill="1" applyBorder="1" applyAlignment="1">
      <alignment horizontal="center" vertical="center" wrapText="1"/>
    </xf>
    <xf numFmtId="2" fontId="21" fillId="0" borderId="40" xfId="0" applyNumberFormat="1" applyFont="1" applyFill="1" applyBorder="1" applyAlignment="1">
      <alignment horizontal="center" vertical="center" wrapText="1"/>
    </xf>
    <xf numFmtId="0" fontId="3" fillId="0" borderId="41" xfId="0" applyFont="1" applyFill="1" applyBorder="1" applyAlignment="1">
      <alignment horizontal="center" vertical="center" wrapText="1"/>
    </xf>
    <xf numFmtId="0" fontId="20" fillId="0" borderId="42" xfId="0" applyNumberFormat="1" applyFont="1" applyFill="1" applyBorder="1" applyAlignment="1">
      <alignment horizontal="left" vertical="center" wrapText="1"/>
    </xf>
    <xf numFmtId="0" fontId="5" fillId="0" borderId="43" xfId="0" applyFont="1" applyFill="1" applyBorder="1" applyAlignment="1">
      <alignment horizontal="center" vertical="center" wrapText="1"/>
    </xf>
    <xf numFmtId="2" fontId="3" fillId="0" borderId="43" xfId="0" applyNumberFormat="1" applyFont="1" applyFill="1" applyBorder="1" applyAlignment="1">
      <alignment horizontal="center" vertical="center" wrapText="1"/>
    </xf>
    <xf numFmtId="2" fontId="21" fillId="0" borderId="7" xfId="0" applyNumberFormat="1" applyFont="1" applyFill="1" applyBorder="1" applyAlignment="1">
      <alignment horizontal="center" vertical="center" wrapText="1"/>
    </xf>
    <xf numFmtId="2" fontId="3" fillId="0" borderId="44" xfId="0" applyNumberFormat="1" applyFont="1" applyFill="1" applyBorder="1" applyAlignment="1">
      <alignment horizontal="center" vertical="center" wrapText="1"/>
    </xf>
    <xf numFmtId="0" fontId="20" fillId="0" borderId="45" xfId="0" applyFont="1" applyFill="1" applyBorder="1" applyAlignment="1">
      <alignment horizontal="left" vertical="center"/>
    </xf>
    <xf numFmtId="0" fontId="5" fillId="0" borderId="7" xfId="0" applyFont="1" applyFill="1" applyBorder="1" applyAlignment="1">
      <alignment horizontal="center" vertical="center" wrapText="1"/>
    </xf>
    <xf numFmtId="1" fontId="3" fillId="0" borderId="2" xfId="0" applyNumberFormat="1" applyFont="1" applyFill="1" applyBorder="1" applyAlignment="1">
      <alignment horizontal="center" vertical="center" wrapText="1"/>
    </xf>
    <xf numFmtId="1" fontId="3" fillId="0" borderId="46" xfId="0" applyNumberFormat="1" applyFont="1" applyFill="1" applyBorder="1" applyAlignment="1">
      <alignment horizontal="center" vertical="center" wrapText="1"/>
    </xf>
    <xf numFmtId="0" fontId="3" fillId="0" borderId="47" xfId="0" applyNumberFormat="1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3" fillId="0" borderId="46" xfId="0" applyNumberFormat="1" applyFont="1" applyFill="1" applyBorder="1" applyAlignment="1">
      <alignment horizontal="center" vertical="center" wrapText="1"/>
    </xf>
    <xf numFmtId="0" fontId="3" fillId="0" borderId="47" xfId="0" applyFont="1" applyFill="1" applyBorder="1" applyAlignment="1">
      <alignment horizontal="left" vertical="center"/>
    </xf>
    <xf numFmtId="49" fontId="3" fillId="0" borderId="47" xfId="0" applyNumberFormat="1" applyFont="1" applyFill="1" applyBorder="1" applyAlignment="1">
      <alignment horizontal="left" vertical="center" wrapText="1"/>
    </xf>
    <xf numFmtId="166" fontId="5" fillId="0" borderId="2" xfId="0" applyNumberFormat="1" applyFont="1" applyFill="1" applyBorder="1" applyAlignment="1">
      <alignment horizontal="center" vertical="center"/>
    </xf>
    <xf numFmtId="2" fontId="3" fillId="0" borderId="2" xfId="0" applyNumberFormat="1" applyFont="1" applyFill="1" applyBorder="1" applyAlignment="1">
      <alignment horizontal="center" vertical="center"/>
    </xf>
    <xf numFmtId="2" fontId="3" fillId="0" borderId="46" xfId="0" applyNumberFormat="1" applyFont="1" applyFill="1" applyBorder="1" applyAlignment="1">
      <alignment horizontal="center" vertical="center"/>
    </xf>
    <xf numFmtId="0" fontId="0" fillId="0" borderId="48" xfId="0" applyFont="1" applyFill="1" applyBorder="1" applyAlignment="1">
      <alignment horizontal="left" vertical="center"/>
    </xf>
    <xf numFmtId="49" fontId="1" fillId="0" borderId="2" xfId="0" applyNumberFormat="1" applyFont="1" applyFill="1" applyBorder="1" applyAlignment="1">
      <alignment horizontal="center" vertical="center"/>
    </xf>
    <xf numFmtId="2" fontId="0" fillId="0" borderId="8" xfId="0" applyNumberFormat="1" applyFont="1" applyFill="1" applyBorder="1" applyAlignment="1">
      <alignment horizontal="center" vertical="center"/>
    </xf>
    <xf numFmtId="2" fontId="0" fillId="0" borderId="2" xfId="0" applyNumberFormat="1" applyFont="1" applyFill="1" applyBorder="1" applyAlignment="1">
      <alignment horizontal="center" vertical="center"/>
    </xf>
    <xf numFmtId="2" fontId="25" fillId="0" borderId="7" xfId="0" applyNumberFormat="1" applyFont="1" applyFill="1" applyBorder="1" applyAlignment="1">
      <alignment horizontal="center" vertical="center" wrapText="1"/>
    </xf>
    <xf numFmtId="2" fontId="0" fillId="0" borderId="46" xfId="0" applyNumberFormat="1" applyFont="1" applyFill="1" applyBorder="1" applyAlignment="1">
      <alignment horizontal="center" vertical="center"/>
    </xf>
    <xf numFmtId="2" fontId="1" fillId="0" borderId="0" xfId="0" applyNumberFormat="1" applyFont="1" applyFill="1" applyAlignment="1">
      <alignment horizontal="center" vertical="center"/>
    </xf>
    <xf numFmtId="49" fontId="0" fillId="0" borderId="48" xfId="0" applyNumberFormat="1" applyFont="1" applyFill="1" applyBorder="1" applyAlignment="1">
      <alignment horizontal="left" vertical="center"/>
    </xf>
    <xf numFmtId="49" fontId="1" fillId="0" borderId="4" xfId="0" applyNumberFormat="1" applyFont="1" applyFill="1" applyBorder="1" applyAlignment="1">
      <alignment horizontal="center" vertical="center"/>
    </xf>
    <xf numFmtId="49" fontId="3" fillId="0" borderId="47" xfId="0" applyNumberFormat="1" applyFont="1" applyFill="1" applyBorder="1" applyAlignment="1">
      <alignment horizontal="left" vertical="center"/>
    </xf>
    <xf numFmtId="49" fontId="5" fillId="0" borderId="4" xfId="0" applyNumberFormat="1" applyFont="1" applyFill="1" applyBorder="1" applyAlignment="1">
      <alignment horizontal="center" vertical="center"/>
    </xf>
    <xf numFmtId="2" fontId="21" fillId="0" borderId="2" xfId="0" applyNumberFormat="1" applyFont="1" applyFill="1" applyBorder="1" applyAlignment="1">
      <alignment horizontal="center" vertical="center"/>
    </xf>
    <xf numFmtId="2" fontId="1" fillId="0" borderId="2" xfId="0" applyNumberFormat="1" applyFont="1" applyFill="1" applyBorder="1" applyAlignment="1">
      <alignment horizontal="center" vertical="center"/>
    </xf>
    <xf numFmtId="0" fontId="3" fillId="0" borderId="47" xfId="0" applyFont="1" applyFill="1" applyBorder="1" applyAlignment="1">
      <alignment horizontal="left" vertical="center" wrapText="1"/>
    </xf>
    <xf numFmtId="0" fontId="0" fillId="0" borderId="48" xfId="0" applyFont="1" applyFill="1" applyBorder="1" applyAlignment="1">
      <alignment horizontal="left" vertical="center" wrapText="1"/>
    </xf>
    <xf numFmtId="2" fontId="21" fillId="0" borderId="8" xfId="0" applyNumberFormat="1" applyFont="1" applyFill="1" applyBorder="1" applyAlignment="1">
      <alignment horizontal="center" vertical="center"/>
    </xf>
    <xf numFmtId="2" fontId="21" fillId="0" borderId="46" xfId="0" applyNumberFormat="1" applyFont="1" applyFill="1" applyBorder="1" applyAlignment="1">
      <alignment horizontal="center" vertical="center"/>
    </xf>
    <xf numFmtId="2" fontId="19" fillId="0" borderId="0" xfId="0" applyNumberFormat="1" applyFont="1" applyFill="1" applyAlignment="1">
      <alignment horizontal="center" vertical="center"/>
    </xf>
    <xf numFmtId="49" fontId="3" fillId="0" borderId="48" xfId="0" applyNumberFormat="1" applyFont="1" applyFill="1" applyBorder="1" applyAlignment="1">
      <alignment horizontal="left" vertical="center" wrapText="1"/>
    </xf>
    <xf numFmtId="2" fontId="0" fillId="0" borderId="13" xfId="0" applyNumberFormat="1" applyFont="1" applyFill="1" applyBorder="1" applyAlignment="1">
      <alignment horizontal="center" vertical="center"/>
    </xf>
    <xf numFmtId="2" fontId="0" fillId="0" borderId="3" xfId="0" applyNumberFormat="1" applyFont="1" applyFill="1" applyBorder="1" applyAlignment="1">
      <alignment horizontal="center" vertical="center"/>
    </xf>
    <xf numFmtId="0" fontId="3" fillId="0" borderId="48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/>
    </xf>
    <xf numFmtId="2" fontId="0" fillId="0" borderId="49" xfId="0" applyNumberFormat="1" applyFont="1" applyFill="1" applyBorder="1" applyAlignment="1">
      <alignment horizontal="center" vertical="center"/>
    </xf>
    <xf numFmtId="2" fontId="3" fillId="0" borderId="7" xfId="0" applyNumberFormat="1" applyFont="1" applyFill="1" applyBorder="1" applyAlignment="1">
      <alignment horizontal="center" vertical="center"/>
    </xf>
    <xf numFmtId="49" fontId="0" fillId="0" borderId="50" xfId="0" applyNumberFormat="1" applyFont="1" applyFill="1" applyBorder="1" applyAlignment="1">
      <alignment horizontal="left" vertical="center"/>
    </xf>
    <xf numFmtId="49" fontId="1" fillId="0" borderId="11" xfId="0" applyNumberFormat="1" applyFont="1" applyFill="1" applyBorder="1" applyAlignment="1">
      <alignment horizontal="center" vertical="center"/>
    </xf>
    <xf numFmtId="49" fontId="3" fillId="0" borderId="48" xfId="0" applyNumberFormat="1" applyFont="1" applyFill="1" applyBorder="1" applyAlignment="1">
      <alignment horizontal="left" vertical="center"/>
    </xf>
    <xf numFmtId="2" fontId="3" fillId="0" borderId="48" xfId="0" applyNumberFormat="1" applyFont="1" applyFill="1" applyBorder="1" applyAlignment="1">
      <alignment horizontal="left" vertical="center" wrapText="1"/>
    </xf>
    <xf numFmtId="0" fontId="3" fillId="0" borderId="45" xfId="0" applyFont="1" applyFill="1" applyBorder="1" applyAlignment="1">
      <alignment horizontal="left" vertical="center"/>
    </xf>
    <xf numFmtId="0" fontId="0" fillId="0" borderId="47" xfId="0" applyFont="1" applyFill="1" applyBorder="1" applyAlignment="1">
      <alignment vertical="top" wrapText="1"/>
    </xf>
    <xf numFmtId="49" fontId="0" fillId="0" borderId="45" xfId="0" applyNumberFormat="1" applyFont="1" applyFill="1" applyBorder="1" applyAlignment="1">
      <alignment horizontal="left" vertical="center"/>
    </xf>
    <xf numFmtId="49" fontId="1" fillId="0" borderId="6" xfId="0" applyNumberFormat="1" applyFont="1" applyFill="1" applyBorder="1" applyAlignment="1">
      <alignment horizontal="center" vertical="center"/>
    </xf>
    <xf numFmtId="2" fontId="0" fillId="0" borderId="51" xfId="0" applyNumberFormat="1" applyFont="1" applyFill="1" applyBorder="1" applyAlignment="1">
      <alignment horizontal="center" vertical="center"/>
    </xf>
    <xf numFmtId="2" fontId="0" fillId="0" borderId="7" xfId="0" applyNumberFormat="1" applyFont="1" applyFill="1" applyBorder="1" applyAlignment="1">
      <alignment horizontal="center" vertical="center"/>
    </xf>
    <xf numFmtId="2" fontId="0" fillId="0" borderId="52" xfId="0" applyNumberFormat="1" applyFont="1" applyFill="1" applyBorder="1" applyAlignment="1">
      <alignment horizontal="center" vertical="center"/>
    </xf>
    <xf numFmtId="2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/>
    <xf numFmtId="0" fontId="3" fillId="0" borderId="48" xfId="0" applyFont="1" applyFill="1" applyBorder="1" applyAlignment="1">
      <alignment horizontal="left" vertical="center"/>
    </xf>
    <xf numFmtId="0" fontId="3" fillId="0" borderId="53" xfId="0" applyFont="1" applyFill="1" applyBorder="1" applyAlignment="1">
      <alignment horizontal="left" vertical="center"/>
    </xf>
    <xf numFmtId="0" fontId="0" fillId="0" borderId="47" xfId="0" applyFont="1" applyFill="1" applyBorder="1" applyAlignment="1">
      <alignment horizontal="left" vertical="center"/>
    </xf>
    <xf numFmtId="0" fontId="0" fillId="0" borderId="47" xfId="0" applyFont="1" applyFill="1" applyBorder="1" applyAlignment="1">
      <alignment horizontal="left" vertical="center" wrapText="1"/>
    </xf>
    <xf numFmtId="49" fontId="5" fillId="0" borderId="4" xfId="0" applyNumberFormat="1" applyFont="1" applyFill="1" applyBorder="1" applyAlignment="1">
      <alignment vertical="center"/>
    </xf>
    <xf numFmtId="0" fontId="3" fillId="0" borderId="45" xfId="0" applyFont="1" applyFill="1" applyBorder="1" applyAlignment="1">
      <alignment horizontal="left" vertical="center" wrapText="1"/>
    </xf>
    <xf numFmtId="2" fontId="21" fillId="0" borderId="3" xfId="0" applyNumberFormat="1" applyFont="1" applyFill="1" applyBorder="1" applyAlignment="1">
      <alignment horizontal="center" vertical="center"/>
    </xf>
    <xf numFmtId="2" fontId="21" fillId="0" borderId="54" xfId="0" applyNumberFormat="1" applyFont="1" applyFill="1" applyBorder="1" applyAlignment="1">
      <alignment horizontal="center" vertical="center"/>
    </xf>
    <xf numFmtId="2" fontId="0" fillId="0" borderId="54" xfId="0" applyNumberFormat="1" applyFont="1" applyFill="1" applyBorder="1" applyAlignment="1">
      <alignment horizontal="center" vertical="center"/>
    </xf>
    <xf numFmtId="0" fontId="3" fillId="0" borderId="50" xfId="0" applyFont="1" applyFill="1" applyBorder="1" applyAlignment="1">
      <alignment horizontal="left" vertical="center"/>
    </xf>
    <xf numFmtId="49" fontId="5" fillId="0" borderId="11" xfId="0" applyNumberFormat="1" applyFont="1" applyFill="1" applyBorder="1" applyAlignment="1">
      <alignment horizontal="center" vertical="center"/>
    </xf>
    <xf numFmtId="0" fontId="20" fillId="0" borderId="50" xfId="0" applyFont="1" applyFill="1" applyBorder="1" applyAlignment="1">
      <alignment horizontal="left" vertical="center"/>
    </xf>
    <xf numFmtId="0" fontId="5" fillId="0" borderId="11" xfId="0" applyNumberFormat="1" applyFont="1" applyFill="1" applyBorder="1" applyAlignment="1">
      <alignment horizontal="center" vertical="center"/>
    </xf>
    <xf numFmtId="0" fontId="0" fillId="0" borderId="45" xfId="0" applyFont="1" applyFill="1" applyBorder="1" applyAlignment="1">
      <alignment horizontal="left" vertical="center" wrapText="1"/>
    </xf>
    <xf numFmtId="49" fontId="0" fillId="0" borderId="50" xfId="0" applyNumberFormat="1" applyFont="1" applyFill="1" applyBorder="1" applyAlignment="1">
      <alignment horizontal="left" vertical="center" wrapText="1"/>
    </xf>
    <xf numFmtId="49" fontId="0" fillId="0" borderId="55" xfId="0" applyNumberFormat="1" applyFont="1" applyFill="1" applyBorder="1" applyAlignment="1">
      <alignment horizontal="left" vertical="center" wrapText="1"/>
    </xf>
    <xf numFmtId="49" fontId="1" fillId="0" borderId="56" xfId="0" applyNumberFormat="1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/>
    <xf numFmtId="49" fontId="5" fillId="0" borderId="6" xfId="0" applyNumberFormat="1" applyFont="1" applyFill="1" applyBorder="1" applyAlignment="1">
      <alignment horizontal="center" vertical="center"/>
    </xf>
    <xf numFmtId="2" fontId="3" fillId="0" borderId="52" xfId="0" applyNumberFormat="1" applyFont="1" applyFill="1" applyBorder="1" applyAlignment="1">
      <alignment horizontal="center" vertical="center"/>
    </xf>
    <xf numFmtId="0" fontId="3" fillId="0" borderId="48" xfId="0" applyFont="1" applyFill="1" applyBorder="1" applyAlignment="1">
      <alignment vertical="top" wrapText="1"/>
    </xf>
    <xf numFmtId="49" fontId="5" fillId="0" borderId="2" xfId="0" applyNumberFormat="1" applyFont="1" applyFill="1" applyBorder="1" applyAlignment="1">
      <alignment horizontal="center" vertical="center"/>
    </xf>
    <xf numFmtId="0" fontId="3" fillId="0" borderId="57" xfId="0" applyFont="1" applyFill="1" applyBorder="1" applyAlignment="1">
      <alignment horizontal="left" vertical="center" wrapText="1"/>
    </xf>
    <xf numFmtId="0" fontId="5" fillId="0" borderId="58" xfId="0" applyFont="1" applyFill="1" applyBorder="1" applyAlignment="1">
      <alignment horizontal="center" vertical="center" wrapText="1"/>
    </xf>
    <xf numFmtId="49" fontId="24" fillId="0" borderId="5" xfId="0" applyNumberFormat="1" applyFont="1" applyFill="1" applyBorder="1" applyAlignment="1">
      <alignment horizontal="center" vertical="center"/>
    </xf>
    <xf numFmtId="2" fontId="3" fillId="0" borderId="8" xfId="0" applyNumberFormat="1" applyFont="1" applyFill="1" applyBorder="1" applyAlignment="1">
      <alignment horizontal="center" vertical="center"/>
    </xf>
    <xf numFmtId="2" fontId="3" fillId="0" borderId="59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>
      <alignment horizontal="center" vertical="center"/>
    </xf>
    <xf numFmtId="0" fontId="3" fillId="0" borderId="47" xfId="0" applyFont="1" applyFill="1" applyBorder="1" applyAlignment="1">
      <alignment horizontal="left" vertical="top" wrapText="1"/>
    </xf>
    <xf numFmtId="49" fontId="5" fillId="0" borderId="5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>
      <alignment horizontal="center"/>
    </xf>
    <xf numFmtId="0" fontId="0" fillId="0" borderId="47" xfId="0" applyFont="1" applyFill="1" applyBorder="1" applyAlignment="1">
      <alignment horizontal="left" vertical="top" wrapText="1"/>
    </xf>
    <xf numFmtId="0" fontId="0" fillId="0" borderId="55" xfId="0" applyFont="1" applyFill="1" applyBorder="1" applyAlignment="1">
      <alignment vertical="top" wrapText="1"/>
    </xf>
    <xf numFmtId="0" fontId="0" fillId="0" borderId="55" xfId="0" applyFont="1" applyFill="1" applyBorder="1" applyAlignment="1">
      <alignment horizontal="left" vertical="center"/>
    </xf>
    <xf numFmtId="0" fontId="0" fillId="0" borderId="53" xfId="0" applyFont="1" applyFill="1" applyBorder="1" applyAlignment="1">
      <alignment wrapText="1"/>
    </xf>
    <xf numFmtId="0" fontId="0" fillId="0" borderId="47" xfId="0" applyFont="1" applyFill="1" applyBorder="1" applyAlignment="1">
      <alignment wrapText="1"/>
    </xf>
    <xf numFmtId="0" fontId="5" fillId="0" borderId="4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2" fontId="3" fillId="0" borderId="2" xfId="1" applyNumberFormat="1" applyFont="1" applyFill="1" applyBorder="1" applyAlignment="1">
      <alignment horizontal="center" vertical="center"/>
    </xf>
    <xf numFmtId="2" fontId="17" fillId="0" borderId="8" xfId="1" applyNumberFormat="1" applyFont="1" applyFill="1" applyBorder="1" applyAlignment="1">
      <alignment horizontal="center" vertical="center"/>
    </xf>
    <xf numFmtId="2" fontId="3" fillId="0" borderId="46" xfId="1" applyNumberFormat="1" applyFont="1" applyFill="1" applyBorder="1" applyAlignment="1">
      <alignment horizontal="center" vertical="center"/>
    </xf>
    <xf numFmtId="0" fontId="3" fillId="0" borderId="60" xfId="0" applyFont="1" applyFill="1" applyBorder="1" applyAlignment="1">
      <alignment horizontal="left" vertical="center"/>
    </xf>
    <xf numFmtId="49" fontId="5" fillId="0" borderId="61" xfId="0" applyNumberFormat="1" applyFont="1" applyFill="1" applyBorder="1" applyAlignment="1">
      <alignment horizontal="center" vertical="center"/>
    </xf>
    <xf numFmtId="2" fontId="3" fillId="0" borderId="61" xfId="1" applyNumberFormat="1" applyFont="1" applyFill="1" applyBorder="1" applyAlignment="1">
      <alignment horizontal="center" vertical="center"/>
    </xf>
    <xf numFmtId="2" fontId="17" fillId="0" borderId="61" xfId="1" applyNumberFormat="1" applyFont="1" applyFill="1" applyBorder="1" applyAlignment="1">
      <alignment horizontal="center" vertical="center"/>
    </xf>
    <xf numFmtId="2" fontId="0" fillId="0" borderId="61" xfId="0" applyNumberFormat="1" applyFont="1" applyFill="1" applyBorder="1" applyAlignment="1">
      <alignment horizontal="center" vertical="center"/>
    </xf>
    <xf numFmtId="2" fontId="25" fillId="0" borderId="62" xfId="0" applyNumberFormat="1" applyFont="1" applyFill="1" applyBorder="1" applyAlignment="1">
      <alignment horizontal="center" vertical="center" wrapText="1"/>
    </xf>
    <xf numFmtId="2" fontId="0" fillId="0" borderId="63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49" fontId="5" fillId="0" borderId="0" xfId="0" applyNumberFormat="1" applyFont="1" applyFill="1" applyBorder="1" applyAlignment="1">
      <alignment horizontal="center" vertical="center"/>
    </xf>
    <xf numFmtId="1" fontId="3" fillId="0" borderId="0" xfId="1" applyNumberFormat="1" applyFont="1" applyFill="1" applyBorder="1"/>
    <xf numFmtId="0" fontId="17" fillId="0" borderId="0" xfId="1" applyFont="1" applyFill="1" applyBorder="1"/>
    <xf numFmtId="0" fontId="3" fillId="0" borderId="0" xfId="1" applyFont="1" applyFill="1" applyBorder="1"/>
    <xf numFmtId="2" fontId="21" fillId="0" borderId="0" xfId="0" applyNumberFormat="1" applyFont="1" applyFill="1" applyBorder="1"/>
    <xf numFmtId="0" fontId="27" fillId="0" borderId="0" xfId="1" applyFont="1" applyFill="1" applyBorder="1" applyAlignment="1">
      <alignment horizontal="left" vertical="center"/>
    </xf>
    <xf numFmtId="0" fontId="27" fillId="0" borderId="0" xfId="1" applyFont="1" applyFill="1" applyBorder="1" applyAlignment="1">
      <alignment horizontal="left" vertical="center" wrapText="1"/>
    </xf>
    <xf numFmtId="0" fontId="27" fillId="0" borderId="0" xfId="2" applyFont="1" applyFill="1" applyBorder="1" applyAlignment="1">
      <alignment horizontal="left" vertical="center" wrapText="1"/>
    </xf>
    <xf numFmtId="0" fontId="17" fillId="0" borderId="0" xfId="1" applyFont="1" applyFill="1" applyBorder="1" applyAlignment="1">
      <alignment horizontal="left" vertical="center" wrapText="1"/>
    </xf>
    <xf numFmtId="2" fontId="21" fillId="0" borderId="0" xfId="1" applyNumberFormat="1" applyFont="1" applyFill="1" applyBorder="1" applyAlignment="1">
      <alignment horizontal="left" vertical="center" wrapText="1"/>
    </xf>
    <xf numFmtId="0" fontId="17" fillId="0" borderId="0" xfId="2" applyFont="1" applyFill="1" applyBorder="1" applyAlignment="1">
      <alignment horizontal="left" vertical="center" wrapText="1"/>
    </xf>
    <xf numFmtId="2" fontId="21" fillId="0" borderId="0" xfId="2" applyNumberFormat="1" applyFont="1" applyFill="1" applyBorder="1" applyAlignment="1">
      <alignment horizontal="left" vertical="center" wrapText="1"/>
    </xf>
    <xf numFmtId="0" fontId="3" fillId="0" borderId="0" xfId="1" applyFont="1" applyFill="1" applyBorder="1" applyAlignment="1">
      <alignment horizontal="left" vertical="center"/>
    </xf>
    <xf numFmtId="1" fontId="1" fillId="0" borderId="0" xfId="1" applyNumberFormat="1" applyFont="1" applyFill="1" applyBorder="1" applyAlignment="1">
      <alignment vertical="center"/>
    </xf>
    <xf numFmtId="1" fontId="17" fillId="0" borderId="0" xfId="1" applyNumberFormat="1" applyFont="1" applyFill="1" applyBorder="1"/>
    <xf numFmtId="1" fontId="3" fillId="0" borderId="0" xfId="1" applyNumberFormat="1" applyFont="1" applyFill="1" applyBorder="1" applyAlignment="1">
      <alignment horizontal="left" vertical="center"/>
    </xf>
    <xf numFmtId="0" fontId="1" fillId="0" borderId="0" xfId="1" applyFont="1" applyFill="1" applyBorder="1" applyAlignment="1">
      <alignment vertical="center"/>
    </xf>
    <xf numFmtId="0" fontId="0" fillId="0" borderId="0" xfId="0" applyFont="1" applyFill="1" applyAlignment="1">
      <alignment horizontal="left" vertical="center"/>
    </xf>
    <xf numFmtId="0" fontId="0" fillId="0" borderId="64" xfId="0" applyFont="1" applyFill="1" applyBorder="1"/>
  </cellXfs>
  <cellStyles count="3">
    <cellStyle name="Normal" xfId="0" builtinId="0"/>
    <cellStyle name="Normal_mach14 si 15" xfId="2"/>
    <cellStyle name="Normal_mach3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61"/>
  <sheetViews>
    <sheetView tabSelected="1" workbookViewId="0">
      <selection sqref="A1:XFD1048576"/>
    </sheetView>
  </sheetViews>
  <sheetFormatPr defaultColWidth="13.28515625" defaultRowHeight="15"/>
  <cols>
    <col min="1" max="1" width="52.7109375" style="1" customWidth="1"/>
    <col min="2" max="2" width="8.7109375" style="2" customWidth="1"/>
    <col min="3" max="3" width="12.140625" style="1" customWidth="1"/>
    <col min="4" max="4" width="12.28515625" style="1" customWidth="1"/>
    <col min="5" max="5" width="11.7109375" style="1" customWidth="1"/>
    <col min="6" max="6" width="12" style="1" customWidth="1"/>
    <col min="7" max="7" width="12.28515625" style="1" customWidth="1"/>
    <col min="8" max="8" width="11.7109375" style="1" customWidth="1"/>
    <col min="9" max="9" width="9" style="1" customWidth="1"/>
    <col min="10" max="10" width="11.42578125" style="1" customWidth="1"/>
    <col min="11" max="256" width="13.28515625" style="1"/>
    <col min="257" max="257" width="52.7109375" style="1" customWidth="1"/>
    <col min="258" max="258" width="8.7109375" style="1" customWidth="1"/>
    <col min="259" max="259" width="12.140625" style="1" customWidth="1"/>
    <col min="260" max="260" width="12.28515625" style="1" customWidth="1"/>
    <col min="261" max="261" width="11.7109375" style="1" customWidth="1"/>
    <col min="262" max="262" width="12" style="1" customWidth="1"/>
    <col min="263" max="263" width="12.28515625" style="1" customWidth="1"/>
    <col min="264" max="264" width="11.7109375" style="1" customWidth="1"/>
    <col min="265" max="265" width="9" style="1" customWidth="1"/>
    <col min="266" max="266" width="11.42578125" style="1" customWidth="1"/>
    <col min="267" max="512" width="13.28515625" style="1"/>
    <col min="513" max="513" width="52.7109375" style="1" customWidth="1"/>
    <col min="514" max="514" width="8.7109375" style="1" customWidth="1"/>
    <col min="515" max="515" width="12.140625" style="1" customWidth="1"/>
    <col min="516" max="516" width="12.28515625" style="1" customWidth="1"/>
    <col min="517" max="517" width="11.7109375" style="1" customWidth="1"/>
    <col min="518" max="518" width="12" style="1" customWidth="1"/>
    <col min="519" max="519" width="12.28515625" style="1" customWidth="1"/>
    <col min="520" max="520" width="11.7109375" style="1" customWidth="1"/>
    <col min="521" max="521" width="9" style="1" customWidth="1"/>
    <col min="522" max="522" width="11.42578125" style="1" customWidth="1"/>
    <col min="523" max="768" width="13.28515625" style="1"/>
    <col min="769" max="769" width="52.7109375" style="1" customWidth="1"/>
    <col min="770" max="770" width="8.7109375" style="1" customWidth="1"/>
    <col min="771" max="771" width="12.140625" style="1" customWidth="1"/>
    <col min="772" max="772" width="12.28515625" style="1" customWidth="1"/>
    <col min="773" max="773" width="11.7109375" style="1" customWidth="1"/>
    <col min="774" max="774" width="12" style="1" customWidth="1"/>
    <col min="775" max="775" width="12.28515625" style="1" customWidth="1"/>
    <col min="776" max="776" width="11.7109375" style="1" customWidth="1"/>
    <col min="777" max="777" width="9" style="1" customWidth="1"/>
    <col min="778" max="778" width="11.42578125" style="1" customWidth="1"/>
    <col min="779" max="1024" width="13.28515625" style="1"/>
    <col min="1025" max="1025" width="52.7109375" style="1" customWidth="1"/>
    <col min="1026" max="1026" width="8.7109375" style="1" customWidth="1"/>
    <col min="1027" max="1027" width="12.140625" style="1" customWidth="1"/>
    <col min="1028" max="1028" width="12.28515625" style="1" customWidth="1"/>
    <col min="1029" max="1029" width="11.7109375" style="1" customWidth="1"/>
    <col min="1030" max="1030" width="12" style="1" customWidth="1"/>
    <col min="1031" max="1031" width="12.28515625" style="1" customWidth="1"/>
    <col min="1032" max="1032" width="11.7109375" style="1" customWidth="1"/>
    <col min="1033" max="1033" width="9" style="1" customWidth="1"/>
    <col min="1034" max="1034" width="11.42578125" style="1" customWidth="1"/>
    <col min="1035" max="1280" width="13.28515625" style="1"/>
    <col min="1281" max="1281" width="52.7109375" style="1" customWidth="1"/>
    <col min="1282" max="1282" width="8.7109375" style="1" customWidth="1"/>
    <col min="1283" max="1283" width="12.140625" style="1" customWidth="1"/>
    <col min="1284" max="1284" width="12.28515625" style="1" customWidth="1"/>
    <col min="1285" max="1285" width="11.7109375" style="1" customWidth="1"/>
    <col min="1286" max="1286" width="12" style="1" customWidth="1"/>
    <col min="1287" max="1287" width="12.28515625" style="1" customWidth="1"/>
    <col min="1288" max="1288" width="11.7109375" style="1" customWidth="1"/>
    <col min="1289" max="1289" width="9" style="1" customWidth="1"/>
    <col min="1290" max="1290" width="11.42578125" style="1" customWidth="1"/>
    <col min="1291" max="1536" width="13.28515625" style="1"/>
    <col min="1537" max="1537" width="52.7109375" style="1" customWidth="1"/>
    <col min="1538" max="1538" width="8.7109375" style="1" customWidth="1"/>
    <col min="1539" max="1539" width="12.140625" style="1" customWidth="1"/>
    <col min="1540" max="1540" width="12.28515625" style="1" customWidth="1"/>
    <col min="1541" max="1541" width="11.7109375" style="1" customWidth="1"/>
    <col min="1542" max="1542" width="12" style="1" customWidth="1"/>
    <col min="1543" max="1543" width="12.28515625" style="1" customWidth="1"/>
    <col min="1544" max="1544" width="11.7109375" style="1" customWidth="1"/>
    <col min="1545" max="1545" width="9" style="1" customWidth="1"/>
    <col min="1546" max="1546" width="11.42578125" style="1" customWidth="1"/>
    <col min="1547" max="1792" width="13.28515625" style="1"/>
    <col min="1793" max="1793" width="52.7109375" style="1" customWidth="1"/>
    <col min="1794" max="1794" width="8.7109375" style="1" customWidth="1"/>
    <col min="1795" max="1795" width="12.140625" style="1" customWidth="1"/>
    <col min="1796" max="1796" width="12.28515625" style="1" customWidth="1"/>
    <col min="1797" max="1797" width="11.7109375" style="1" customWidth="1"/>
    <col min="1798" max="1798" width="12" style="1" customWidth="1"/>
    <col min="1799" max="1799" width="12.28515625" style="1" customWidth="1"/>
    <col min="1800" max="1800" width="11.7109375" style="1" customWidth="1"/>
    <col min="1801" max="1801" width="9" style="1" customWidth="1"/>
    <col min="1802" max="1802" width="11.42578125" style="1" customWidth="1"/>
    <col min="1803" max="2048" width="13.28515625" style="1"/>
    <col min="2049" max="2049" width="52.7109375" style="1" customWidth="1"/>
    <col min="2050" max="2050" width="8.7109375" style="1" customWidth="1"/>
    <col min="2051" max="2051" width="12.140625" style="1" customWidth="1"/>
    <col min="2052" max="2052" width="12.28515625" style="1" customWidth="1"/>
    <col min="2053" max="2053" width="11.7109375" style="1" customWidth="1"/>
    <col min="2054" max="2054" width="12" style="1" customWidth="1"/>
    <col min="2055" max="2055" width="12.28515625" style="1" customWidth="1"/>
    <col min="2056" max="2056" width="11.7109375" style="1" customWidth="1"/>
    <col min="2057" max="2057" width="9" style="1" customWidth="1"/>
    <col min="2058" max="2058" width="11.42578125" style="1" customWidth="1"/>
    <col min="2059" max="2304" width="13.28515625" style="1"/>
    <col min="2305" max="2305" width="52.7109375" style="1" customWidth="1"/>
    <col min="2306" max="2306" width="8.7109375" style="1" customWidth="1"/>
    <col min="2307" max="2307" width="12.140625" style="1" customWidth="1"/>
    <col min="2308" max="2308" width="12.28515625" style="1" customWidth="1"/>
    <col min="2309" max="2309" width="11.7109375" style="1" customWidth="1"/>
    <col min="2310" max="2310" width="12" style="1" customWidth="1"/>
    <col min="2311" max="2311" width="12.28515625" style="1" customWidth="1"/>
    <col min="2312" max="2312" width="11.7109375" style="1" customWidth="1"/>
    <col min="2313" max="2313" width="9" style="1" customWidth="1"/>
    <col min="2314" max="2314" width="11.42578125" style="1" customWidth="1"/>
    <col min="2315" max="2560" width="13.28515625" style="1"/>
    <col min="2561" max="2561" width="52.7109375" style="1" customWidth="1"/>
    <col min="2562" max="2562" width="8.7109375" style="1" customWidth="1"/>
    <col min="2563" max="2563" width="12.140625" style="1" customWidth="1"/>
    <col min="2564" max="2564" width="12.28515625" style="1" customWidth="1"/>
    <col min="2565" max="2565" width="11.7109375" style="1" customWidth="1"/>
    <col min="2566" max="2566" width="12" style="1" customWidth="1"/>
    <col min="2567" max="2567" width="12.28515625" style="1" customWidth="1"/>
    <col min="2568" max="2568" width="11.7109375" style="1" customWidth="1"/>
    <col min="2569" max="2569" width="9" style="1" customWidth="1"/>
    <col min="2570" max="2570" width="11.42578125" style="1" customWidth="1"/>
    <col min="2571" max="2816" width="13.28515625" style="1"/>
    <col min="2817" max="2817" width="52.7109375" style="1" customWidth="1"/>
    <col min="2818" max="2818" width="8.7109375" style="1" customWidth="1"/>
    <col min="2819" max="2819" width="12.140625" style="1" customWidth="1"/>
    <col min="2820" max="2820" width="12.28515625" style="1" customWidth="1"/>
    <col min="2821" max="2821" width="11.7109375" style="1" customWidth="1"/>
    <col min="2822" max="2822" width="12" style="1" customWidth="1"/>
    <col min="2823" max="2823" width="12.28515625" style="1" customWidth="1"/>
    <col min="2824" max="2824" width="11.7109375" style="1" customWidth="1"/>
    <col min="2825" max="2825" width="9" style="1" customWidth="1"/>
    <col min="2826" max="2826" width="11.42578125" style="1" customWidth="1"/>
    <col min="2827" max="3072" width="13.28515625" style="1"/>
    <col min="3073" max="3073" width="52.7109375" style="1" customWidth="1"/>
    <col min="3074" max="3074" width="8.7109375" style="1" customWidth="1"/>
    <col min="3075" max="3075" width="12.140625" style="1" customWidth="1"/>
    <col min="3076" max="3076" width="12.28515625" style="1" customWidth="1"/>
    <col min="3077" max="3077" width="11.7109375" style="1" customWidth="1"/>
    <col min="3078" max="3078" width="12" style="1" customWidth="1"/>
    <col min="3079" max="3079" width="12.28515625" style="1" customWidth="1"/>
    <col min="3080" max="3080" width="11.7109375" style="1" customWidth="1"/>
    <col min="3081" max="3081" width="9" style="1" customWidth="1"/>
    <col min="3082" max="3082" width="11.42578125" style="1" customWidth="1"/>
    <col min="3083" max="3328" width="13.28515625" style="1"/>
    <col min="3329" max="3329" width="52.7109375" style="1" customWidth="1"/>
    <col min="3330" max="3330" width="8.7109375" style="1" customWidth="1"/>
    <col min="3331" max="3331" width="12.140625" style="1" customWidth="1"/>
    <col min="3332" max="3332" width="12.28515625" style="1" customWidth="1"/>
    <col min="3333" max="3333" width="11.7109375" style="1" customWidth="1"/>
    <col min="3334" max="3334" width="12" style="1" customWidth="1"/>
    <col min="3335" max="3335" width="12.28515625" style="1" customWidth="1"/>
    <col min="3336" max="3336" width="11.7109375" style="1" customWidth="1"/>
    <col min="3337" max="3337" width="9" style="1" customWidth="1"/>
    <col min="3338" max="3338" width="11.42578125" style="1" customWidth="1"/>
    <col min="3339" max="3584" width="13.28515625" style="1"/>
    <col min="3585" max="3585" width="52.7109375" style="1" customWidth="1"/>
    <col min="3586" max="3586" width="8.7109375" style="1" customWidth="1"/>
    <col min="3587" max="3587" width="12.140625" style="1" customWidth="1"/>
    <col min="3588" max="3588" width="12.28515625" style="1" customWidth="1"/>
    <col min="3589" max="3589" width="11.7109375" style="1" customWidth="1"/>
    <col min="3590" max="3590" width="12" style="1" customWidth="1"/>
    <col min="3591" max="3591" width="12.28515625" style="1" customWidth="1"/>
    <col min="3592" max="3592" width="11.7109375" style="1" customWidth="1"/>
    <col min="3593" max="3593" width="9" style="1" customWidth="1"/>
    <col min="3594" max="3594" width="11.42578125" style="1" customWidth="1"/>
    <col min="3595" max="3840" width="13.28515625" style="1"/>
    <col min="3841" max="3841" width="52.7109375" style="1" customWidth="1"/>
    <col min="3842" max="3842" width="8.7109375" style="1" customWidth="1"/>
    <col min="3843" max="3843" width="12.140625" style="1" customWidth="1"/>
    <col min="3844" max="3844" width="12.28515625" style="1" customWidth="1"/>
    <col min="3845" max="3845" width="11.7109375" style="1" customWidth="1"/>
    <col min="3846" max="3846" width="12" style="1" customWidth="1"/>
    <col min="3847" max="3847" width="12.28515625" style="1" customWidth="1"/>
    <col min="3848" max="3848" width="11.7109375" style="1" customWidth="1"/>
    <col min="3849" max="3849" width="9" style="1" customWidth="1"/>
    <col min="3850" max="3850" width="11.42578125" style="1" customWidth="1"/>
    <col min="3851" max="4096" width="13.28515625" style="1"/>
    <col min="4097" max="4097" width="52.7109375" style="1" customWidth="1"/>
    <col min="4098" max="4098" width="8.7109375" style="1" customWidth="1"/>
    <col min="4099" max="4099" width="12.140625" style="1" customWidth="1"/>
    <col min="4100" max="4100" width="12.28515625" style="1" customWidth="1"/>
    <col min="4101" max="4101" width="11.7109375" style="1" customWidth="1"/>
    <col min="4102" max="4102" width="12" style="1" customWidth="1"/>
    <col min="4103" max="4103" width="12.28515625" style="1" customWidth="1"/>
    <col min="4104" max="4104" width="11.7109375" style="1" customWidth="1"/>
    <col min="4105" max="4105" width="9" style="1" customWidth="1"/>
    <col min="4106" max="4106" width="11.42578125" style="1" customWidth="1"/>
    <col min="4107" max="4352" width="13.28515625" style="1"/>
    <col min="4353" max="4353" width="52.7109375" style="1" customWidth="1"/>
    <col min="4354" max="4354" width="8.7109375" style="1" customWidth="1"/>
    <col min="4355" max="4355" width="12.140625" style="1" customWidth="1"/>
    <col min="4356" max="4356" width="12.28515625" style="1" customWidth="1"/>
    <col min="4357" max="4357" width="11.7109375" style="1" customWidth="1"/>
    <col min="4358" max="4358" width="12" style="1" customWidth="1"/>
    <col min="4359" max="4359" width="12.28515625" style="1" customWidth="1"/>
    <col min="4360" max="4360" width="11.7109375" style="1" customWidth="1"/>
    <col min="4361" max="4361" width="9" style="1" customWidth="1"/>
    <col min="4362" max="4362" width="11.42578125" style="1" customWidth="1"/>
    <col min="4363" max="4608" width="13.28515625" style="1"/>
    <col min="4609" max="4609" width="52.7109375" style="1" customWidth="1"/>
    <col min="4610" max="4610" width="8.7109375" style="1" customWidth="1"/>
    <col min="4611" max="4611" width="12.140625" style="1" customWidth="1"/>
    <col min="4612" max="4612" width="12.28515625" style="1" customWidth="1"/>
    <col min="4613" max="4613" width="11.7109375" style="1" customWidth="1"/>
    <col min="4614" max="4614" width="12" style="1" customWidth="1"/>
    <col min="4615" max="4615" width="12.28515625" style="1" customWidth="1"/>
    <col min="4616" max="4616" width="11.7109375" style="1" customWidth="1"/>
    <col min="4617" max="4617" width="9" style="1" customWidth="1"/>
    <col min="4618" max="4618" width="11.42578125" style="1" customWidth="1"/>
    <col min="4619" max="4864" width="13.28515625" style="1"/>
    <col min="4865" max="4865" width="52.7109375" style="1" customWidth="1"/>
    <col min="4866" max="4866" width="8.7109375" style="1" customWidth="1"/>
    <col min="4867" max="4867" width="12.140625" style="1" customWidth="1"/>
    <col min="4868" max="4868" width="12.28515625" style="1" customWidth="1"/>
    <col min="4869" max="4869" width="11.7109375" style="1" customWidth="1"/>
    <col min="4870" max="4870" width="12" style="1" customWidth="1"/>
    <col min="4871" max="4871" width="12.28515625" style="1" customWidth="1"/>
    <col min="4872" max="4872" width="11.7109375" style="1" customWidth="1"/>
    <col min="4873" max="4873" width="9" style="1" customWidth="1"/>
    <col min="4874" max="4874" width="11.42578125" style="1" customWidth="1"/>
    <col min="4875" max="5120" width="13.28515625" style="1"/>
    <col min="5121" max="5121" width="52.7109375" style="1" customWidth="1"/>
    <col min="5122" max="5122" width="8.7109375" style="1" customWidth="1"/>
    <col min="5123" max="5123" width="12.140625" style="1" customWidth="1"/>
    <col min="5124" max="5124" width="12.28515625" style="1" customWidth="1"/>
    <col min="5125" max="5125" width="11.7109375" style="1" customWidth="1"/>
    <col min="5126" max="5126" width="12" style="1" customWidth="1"/>
    <col min="5127" max="5127" width="12.28515625" style="1" customWidth="1"/>
    <col min="5128" max="5128" width="11.7109375" style="1" customWidth="1"/>
    <col min="5129" max="5129" width="9" style="1" customWidth="1"/>
    <col min="5130" max="5130" width="11.42578125" style="1" customWidth="1"/>
    <col min="5131" max="5376" width="13.28515625" style="1"/>
    <col min="5377" max="5377" width="52.7109375" style="1" customWidth="1"/>
    <col min="5378" max="5378" width="8.7109375" style="1" customWidth="1"/>
    <col min="5379" max="5379" width="12.140625" style="1" customWidth="1"/>
    <col min="5380" max="5380" width="12.28515625" style="1" customWidth="1"/>
    <col min="5381" max="5381" width="11.7109375" style="1" customWidth="1"/>
    <col min="5382" max="5382" width="12" style="1" customWidth="1"/>
    <col min="5383" max="5383" width="12.28515625" style="1" customWidth="1"/>
    <col min="5384" max="5384" width="11.7109375" style="1" customWidth="1"/>
    <col min="5385" max="5385" width="9" style="1" customWidth="1"/>
    <col min="5386" max="5386" width="11.42578125" style="1" customWidth="1"/>
    <col min="5387" max="5632" width="13.28515625" style="1"/>
    <col min="5633" max="5633" width="52.7109375" style="1" customWidth="1"/>
    <col min="5634" max="5634" width="8.7109375" style="1" customWidth="1"/>
    <col min="5635" max="5635" width="12.140625" style="1" customWidth="1"/>
    <col min="5636" max="5636" width="12.28515625" style="1" customWidth="1"/>
    <col min="5637" max="5637" width="11.7109375" style="1" customWidth="1"/>
    <col min="5638" max="5638" width="12" style="1" customWidth="1"/>
    <col min="5639" max="5639" width="12.28515625" style="1" customWidth="1"/>
    <col min="5640" max="5640" width="11.7109375" style="1" customWidth="1"/>
    <col min="5641" max="5641" width="9" style="1" customWidth="1"/>
    <col min="5642" max="5642" width="11.42578125" style="1" customWidth="1"/>
    <col min="5643" max="5888" width="13.28515625" style="1"/>
    <col min="5889" max="5889" width="52.7109375" style="1" customWidth="1"/>
    <col min="5890" max="5890" width="8.7109375" style="1" customWidth="1"/>
    <col min="5891" max="5891" width="12.140625" style="1" customWidth="1"/>
    <col min="5892" max="5892" width="12.28515625" style="1" customWidth="1"/>
    <col min="5893" max="5893" width="11.7109375" style="1" customWidth="1"/>
    <col min="5894" max="5894" width="12" style="1" customWidth="1"/>
    <col min="5895" max="5895" width="12.28515625" style="1" customWidth="1"/>
    <col min="5896" max="5896" width="11.7109375" style="1" customWidth="1"/>
    <col min="5897" max="5897" width="9" style="1" customWidth="1"/>
    <col min="5898" max="5898" width="11.42578125" style="1" customWidth="1"/>
    <col min="5899" max="6144" width="13.28515625" style="1"/>
    <col min="6145" max="6145" width="52.7109375" style="1" customWidth="1"/>
    <col min="6146" max="6146" width="8.7109375" style="1" customWidth="1"/>
    <col min="6147" max="6147" width="12.140625" style="1" customWidth="1"/>
    <col min="6148" max="6148" width="12.28515625" style="1" customWidth="1"/>
    <col min="6149" max="6149" width="11.7109375" style="1" customWidth="1"/>
    <col min="6150" max="6150" width="12" style="1" customWidth="1"/>
    <col min="6151" max="6151" width="12.28515625" style="1" customWidth="1"/>
    <col min="6152" max="6152" width="11.7109375" style="1" customWidth="1"/>
    <col min="6153" max="6153" width="9" style="1" customWidth="1"/>
    <col min="6154" max="6154" width="11.42578125" style="1" customWidth="1"/>
    <col min="6155" max="6400" width="13.28515625" style="1"/>
    <col min="6401" max="6401" width="52.7109375" style="1" customWidth="1"/>
    <col min="6402" max="6402" width="8.7109375" style="1" customWidth="1"/>
    <col min="6403" max="6403" width="12.140625" style="1" customWidth="1"/>
    <col min="6404" max="6404" width="12.28515625" style="1" customWidth="1"/>
    <col min="6405" max="6405" width="11.7109375" style="1" customWidth="1"/>
    <col min="6406" max="6406" width="12" style="1" customWidth="1"/>
    <col min="6407" max="6407" width="12.28515625" style="1" customWidth="1"/>
    <col min="6408" max="6408" width="11.7109375" style="1" customWidth="1"/>
    <col min="6409" max="6409" width="9" style="1" customWidth="1"/>
    <col min="6410" max="6410" width="11.42578125" style="1" customWidth="1"/>
    <col min="6411" max="6656" width="13.28515625" style="1"/>
    <col min="6657" max="6657" width="52.7109375" style="1" customWidth="1"/>
    <col min="6658" max="6658" width="8.7109375" style="1" customWidth="1"/>
    <col min="6659" max="6659" width="12.140625" style="1" customWidth="1"/>
    <col min="6660" max="6660" width="12.28515625" style="1" customWidth="1"/>
    <col min="6661" max="6661" width="11.7109375" style="1" customWidth="1"/>
    <col min="6662" max="6662" width="12" style="1" customWidth="1"/>
    <col min="6663" max="6663" width="12.28515625" style="1" customWidth="1"/>
    <col min="6664" max="6664" width="11.7109375" style="1" customWidth="1"/>
    <col min="6665" max="6665" width="9" style="1" customWidth="1"/>
    <col min="6666" max="6666" width="11.42578125" style="1" customWidth="1"/>
    <col min="6667" max="6912" width="13.28515625" style="1"/>
    <col min="6913" max="6913" width="52.7109375" style="1" customWidth="1"/>
    <col min="6914" max="6914" width="8.7109375" style="1" customWidth="1"/>
    <col min="6915" max="6915" width="12.140625" style="1" customWidth="1"/>
    <col min="6916" max="6916" width="12.28515625" style="1" customWidth="1"/>
    <col min="6917" max="6917" width="11.7109375" style="1" customWidth="1"/>
    <col min="6918" max="6918" width="12" style="1" customWidth="1"/>
    <col min="6919" max="6919" width="12.28515625" style="1" customWidth="1"/>
    <col min="6920" max="6920" width="11.7109375" style="1" customWidth="1"/>
    <col min="6921" max="6921" width="9" style="1" customWidth="1"/>
    <col min="6922" max="6922" width="11.42578125" style="1" customWidth="1"/>
    <col min="6923" max="7168" width="13.28515625" style="1"/>
    <col min="7169" max="7169" width="52.7109375" style="1" customWidth="1"/>
    <col min="7170" max="7170" width="8.7109375" style="1" customWidth="1"/>
    <col min="7171" max="7171" width="12.140625" style="1" customWidth="1"/>
    <col min="7172" max="7172" width="12.28515625" style="1" customWidth="1"/>
    <col min="7173" max="7173" width="11.7109375" style="1" customWidth="1"/>
    <col min="7174" max="7174" width="12" style="1" customWidth="1"/>
    <col min="7175" max="7175" width="12.28515625" style="1" customWidth="1"/>
    <col min="7176" max="7176" width="11.7109375" style="1" customWidth="1"/>
    <col min="7177" max="7177" width="9" style="1" customWidth="1"/>
    <col min="7178" max="7178" width="11.42578125" style="1" customWidth="1"/>
    <col min="7179" max="7424" width="13.28515625" style="1"/>
    <col min="7425" max="7425" width="52.7109375" style="1" customWidth="1"/>
    <col min="7426" max="7426" width="8.7109375" style="1" customWidth="1"/>
    <col min="7427" max="7427" width="12.140625" style="1" customWidth="1"/>
    <col min="7428" max="7428" width="12.28515625" style="1" customWidth="1"/>
    <col min="7429" max="7429" width="11.7109375" style="1" customWidth="1"/>
    <col min="7430" max="7430" width="12" style="1" customWidth="1"/>
    <col min="7431" max="7431" width="12.28515625" style="1" customWidth="1"/>
    <col min="7432" max="7432" width="11.7109375" style="1" customWidth="1"/>
    <col min="7433" max="7433" width="9" style="1" customWidth="1"/>
    <col min="7434" max="7434" width="11.42578125" style="1" customWidth="1"/>
    <col min="7435" max="7680" width="13.28515625" style="1"/>
    <col min="7681" max="7681" width="52.7109375" style="1" customWidth="1"/>
    <col min="7682" max="7682" width="8.7109375" style="1" customWidth="1"/>
    <col min="7683" max="7683" width="12.140625" style="1" customWidth="1"/>
    <col min="7684" max="7684" width="12.28515625" style="1" customWidth="1"/>
    <col min="7685" max="7685" width="11.7109375" style="1" customWidth="1"/>
    <col min="7686" max="7686" width="12" style="1" customWidth="1"/>
    <col min="7687" max="7687" width="12.28515625" style="1" customWidth="1"/>
    <col min="7688" max="7688" width="11.7109375" style="1" customWidth="1"/>
    <col min="7689" max="7689" width="9" style="1" customWidth="1"/>
    <col min="7690" max="7690" width="11.42578125" style="1" customWidth="1"/>
    <col min="7691" max="7936" width="13.28515625" style="1"/>
    <col min="7937" max="7937" width="52.7109375" style="1" customWidth="1"/>
    <col min="7938" max="7938" width="8.7109375" style="1" customWidth="1"/>
    <col min="7939" max="7939" width="12.140625" style="1" customWidth="1"/>
    <col min="7940" max="7940" width="12.28515625" style="1" customWidth="1"/>
    <col min="7941" max="7941" width="11.7109375" style="1" customWidth="1"/>
    <col min="7942" max="7942" width="12" style="1" customWidth="1"/>
    <col min="7943" max="7943" width="12.28515625" style="1" customWidth="1"/>
    <col min="7944" max="7944" width="11.7109375" style="1" customWidth="1"/>
    <col min="7945" max="7945" width="9" style="1" customWidth="1"/>
    <col min="7946" max="7946" width="11.42578125" style="1" customWidth="1"/>
    <col min="7947" max="8192" width="13.28515625" style="1"/>
    <col min="8193" max="8193" width="52.7109375" style="1" customWidth="1"/>
    <col min="8194" max="8194" width="8.7109375" style="1" customWidth="1"/>
    <col min="8195" max="8195" width="12.140625" style="1" customWidth="1"/>
    <col min="8196" max="8196" width="12.28515625" style="1" customWidth="1"/>
    <col min="8197" max="8197" width="11.7109375" style="1" customWidth="1"/>
    <col min="8198" max="8198" width="12" style="1" customWidth="1"/>
    <col min="8199" max="8199" width="12.28515625" style="1" customWidth="1"/>
    <col min="8200" max="8200" width="11.7109375" style="1" customWidth="1"/>
    <col min="8201" max="8201" width="9" style="1" customWidth="1"/>
    <col min="8202" max="8202" width="11.42578125" style="1" customWidth="1"/>
    <col min="8203" max="8448" width="13.28515625" style="1"/>
    <col min="8449" max="8449" width="52.7109375" style="1" customWidth="1"/>
    <col min="8450" max="8450" width="8.7109375" style="1" customWidth="1"/>
    <col min="8451" max="8451" width="12.140625" style="1" customWidth="1"/>
    <col min="8452" max="8452" width="12.28515625" style="1" customWidth="1"/>
    <col min="8453" max="8453" width="11.7109375" style="1" customWidth="1"/>
    <col min="8454" max="8454" width="12" style="1" customWidth="1"/>
    <col min="8455" max="8455" width="12.28515625" style="1" customWidth="1"/>
    <col min="8456" max="8456" width="11.7109375" style="1" customWidth="1"/>
    <col min="8457" max="8457" width="9" style="1" customWidth="1"/>
    <col min="8458" max="8458" width="11.42578125" style="1" customWidth="1"/>
    <col min="8459" max="8704" width="13.28515625" style="1"/>
    <col min="8705" max="8705" width="52.7109375" style="1" customWidth="1"/>
    <col min="8706" max="8706" width="8.7109375" style="1" customWidth="1"/>
    <col min="8707" max="8707" width="12.140625" style="1" customWidth="1"/>
    <col min="8708" max="8708" width="12.28515625" style="1" customWidth="1"/>
    <col min="8709" max="8709" width="11.7109375" style="1" customWidth="1"/>
    <col min="8710" max="8710" width="12" style="1" customWidth="1"/>
    <col min="8711" max="8711" width="12.28515625" style="1" customWidth="1"/>
    <col min="8712" max="8712" width="11.7109375" style="1" customWidth="1"/>
    <col min="8713" max="8713" width="9" style="1" customWidth="1"/>
    <col min="8714" max="8714" width="11.42578125" style="1" customWidth="1"/>
    <col min="8715" max="8960" width="13.28515625" style="1"/>
    <col min="8961" max="8961" width="52.7109375" style="1" customWidth="1"/>
    <col min="8962" max="8962" width="8.7109375" style="1" customWidth="1"/>
    <col min="8963" max="8963" width="12.140625" style="1" customWidth="1"/>
    <col min="8964" max="8964" width="12.28515625" style="1" customWidth="1"/>
    <col min="8965" max="8965" width="11.7109375" style="1" customWidth="1"/>
    <col min="8966" max="8966" width="12" style="1" customWidth="1"/>
    <col min="8967" max="8967" width="12.28515625" style="1" customWidth="1"/>
    <col min="8968" max="8968" width="11.7109375" style="1" customWidth="1"/>
    <col min="8969" max="8969" width="9" style="1" customWidth="1"/>
    <col min="8970" max="8970" width="11.42578125" style="1" customWidth="1"/>
    <col min="8971" max="9216" width="13.28515625" style="1"/>
    <col min="9217" max="9217" width="52.7109375" style="1" customWidth="1"/>
    <col min="9218" max="9218" width="8.7109375" style="1" customWidth="1"/>
    <col min="9219" max="9219" width="12.140625" style="1" customWidth="1"/>
    <col min="9220" max="9220" width="12.28515625" style="1" customWidth="1"/>
    <col min="9221" max="9221" width="11.7109375" style="1" customWidth="1"/>
    <col min="9222" max="9222" width="12" style="1" customWidth="1"/>
    <col min="9223" max="9223" width="12.28515625" style="1" customWidth="1"/>
    <col min="9224" max="9224" width="11.7109375" style="1" customWidth="1"/>
    <col min="9225" max="9225" width="9" style="1" customWidth="1"/>
    <col min="9226" max="9226" width="11.42578125" style="1" customWidth="1"/>
    <col min="9227" max="9472" width="13.28515625" style="1"/>
    <col min="9473" max="9473" width="52.7109375" style="1" customWidth="1"/>
    <col min="9474" max="9474" width="8.7109375" style="1" customWidth="1"/>
    <col min="9475" max="9475" width="12.140625" style="1" customWidth="1"/>
    <col min="9476" max="9476" width="12.28515625" style="1" customWidth="1"/>
    <col min="9477" max="9477" width="11.7109375" style="1" customWidth="1"/>
    <col min="9478" max="9478" width="12" style="1" customWidth="1"/>
    <col min="9479" max="9479" width="12.28515625" style="1" customWidth="1"/>
    <col min="9480" max="9480" width="11.7109375" style="1" customWidth="1"/>
    <col min="9481" max="9481" width="9" style="1" customWidth="1"/>
    <col min="9482" max="9482" width="11.42578125" style="1" customWidth="1"/>
    <col min="9483" max="9728" width="13.28515625" style="1"/>
    <col min="9729" max="9729" width="52.7109375" style="1" customWidth="1"/>
    <col min="9730" max="9730" width="8.7109375" style="1" customWidth="1"/>
    <col min="9731" max="9731" width="12.140625" style="1" customWidth="1"/>
    <col min="9732" max="9732" width="12.28515625" style="1" customWidth="1"/>
    <col min="9733" max="9733" width="11.7109375" style="1" customWidth="1"/>
    <col min="9734" max="9734" width="12" style="1" customWidth="1"/>
    <col min="9735" max="9735" width="12.28515625" style="1" customWidth="1"/>
    <col min="9736" max="9736" width="11.7109375" style="1" customWidth="1"/>
    <col min="9737" max="9737" width="9" style="1" customWidth="1"/>
    <col min="9738" max="9738" width="11.42578125" style="1" customWidth="1"/>
    <col min="9739" max="9984" width="13.28515625" style="1"/>
    <col min="9985" max="9985" width="52.7109375" style="1" customWidth="1"/>
    <col min="9986" max="9986" width="8.7109375" style="1" customWidth="1"/>
    <col min="9987" max="9987" width="12.140625" style="1" customWidth="1"/>
    <col min="9988" max="9988" width="12.28515625" style="1" customWidth="1"/>
    <col min="9989" max="9989" width="11.7109375" style="1" customWidth="1"/>
    <col min="9990" max="9990" width="12" style="1" customWidth="1"/>
    <col min="9991" max="9991" width="12.28515625" style="1" customWidth="1"/>
    <col min="9992" max="9992" width="11.7109375" style="1" customWidth="1"/>
    <col min="9993" max="9993" width="9" style="1" customWidth="1"/>
    <col min="9994" max="9994" width="11.42578125" style="1" customWidth="1"/>
    <col min="9995" max="10240" width="13.28515625" style="1"/>
    <col min="10241" max="10241" width="52.7109375" style="1" customWidth="1"/>
    <col min="10242" max="10242" width="8.7109375" style="1" customWidth="1"/>
    <col min="10243" max="10243" width="12.140625" style="1" customWidth="1"/>
    <col min="10244" max="10244" width="12.28515625" style="1" customWidth="1"/>
    <col min="10245" max="10245" width="11.7109375" style="1" customWidth="1"/>
    <col min="10246" max="10246" width="12" style="1" customWidth="1"/>
    <col min="10247" max="10247" width="12.28515625" style="1" customWidth="1"/>
    <col min="10248" max="10248" width="11.7109375" style="1" customWidth="1"/>
    <col min="10249" max="10249" width="9" style="1" customWidth="1"/>
    <col min="10250" max="10250" width="11.42578125" style="1" customWidth="1"/>
    <col min="10251" max="10496" width="13.28515625" style="1"/>
    <col min="10497" max="10497" width="52.7109375" style="1" customWidth="1"/>
    <col min="10498" max="10498" width="8.7109375" style="1" customWidth="1"/>
    <col min="10499" max="10499" width="12.140625" style="1" customWidth="1"/>
    <col min="10500" max="10500" width="12.28515625" style="1" customWidth="1"/>
    <col min="10501" max="10501" width="11.7109375" style="1" customWidth="1"/>
    <col min="10502" max="10502" width="12" style="1" customWidth="1"/>
    <col min="10503" max="10503" width="12.28515625" style="1" customWidth="1"/>
    <col min="10504" max="10504" width="11.7109375" style="1" customWidth="1"/>
    <col min="10505" max="10505" width="9" style="1" customWidth="1"/>
    <col min="10506" max="10506" width="11.42578125" style="1" customWidth="1"/>
    <col min="10507" max="10752" width="13.28515625" style="1"/>
    <col min="10753" max="10753" width="52.7109375" style="1" customWidth="1"/>
    <col min="10754" max="10754" width="8.7109375" style="1" customWidth="1"/>
    <col min="10755" max="10755" width="12.140625" style="1" customWidth="1"/>
    <col min="10756" max="10756" width="12.28515625" style="1" customWidth="1"/>
    <col min="10757" max="10757" width="11.7109375" style="1" customWidth="1"/>
    <col min="10758" max="10758" width="12" style="1" customWidth="1"/>
    <col min="10759" max="10759" width="12.28515625" style="1" customWidth="1"/>
    <col min="10760" max="10760" width="11.7109375" style="1" customWidth="1"/>
    <col min="10761" max="10761" width="9" style="1" customWidth="1"/>
    <col min="10762" max="10762" width="11.42578125" style="1" customWidth="1"/>
    <col min="10763" max="11008" width="13.28515625" style="1"/>
    <col min="11009" max="11009" width="52.7109375" style="1" customWidth="1"/>
    <col min="11010" max="11010" width="8.7109375" style="1" customWidth="1"/>
    <col min="11011" max="11011" width="12.140625" style="1" customWidth="1"/>
    <col min="11012" max="11012" width="12.28515625" style="1" customWidth="1"/>
    <col min="11013" max="11013" width="11.7109375" style="1" customWidth="1"/>
    <col min="11014" max="11014" width="12" style="1" customWidth="1"/>
    <col min="11015" max="11015" width="12.28515625" style="1" customWidth="1"/>
    <col min="11016" max="11016" width="11.7109375" style="1" customWidth="1"/>
    <col min="11017" max="11017" width="9" style="1" customWidth="1"/>
    <col min="11018" max="11018" width="11.42578125" style="1" customWidth="1"/>
    <col min="11019" max="11264" width="13.28515625" style="1"/>
    <col min="11265" max="11265" width="52.7109375" style="1" customWidth="1"/>
    <col min="11266" max="11266" width="8.7109375" style="1" customWidth="1"/>
    <col min="11267" max="11267" width="12.140625" style="1" customWidth="1"/>
    <col min="11268" max="11268" width="12.28515625" style="1" customWidth="1"/>
    <col min="11269" max="11269" width="11.7109375" style="1" customWidth="1"/>
    <col min="11270" max="11270" width="12" style="1" customWidth="1"/>
    <col min="11271" max="11271" width="12.28515625" style="1" customWidth="1"/>
    <col min="11272" max="11272" width="11.7109375" style="1" customWidth="1"/>
    <col min="11273" max="11273" width="9" style="1" customWidth="1"/>
    <col min="11274" max="11274" width="11.42578125" style="1" customWidth="1"/>
    <col min="11275" max="11520" width="13.28515625" style="1"/>
    <col min="11521" max="11521" width="52.7109375" style="1" customWidth="1"/>
    <col min="11522" max="11522" width="8.7109375" style="1" customWidth="1"/>
    <col min="11523" max="11523" width="12.140625" style="1" customWidth="1"/>
    <col min="11524" max="11524" width="12.28515625" style="1" customWidth="1"/>
    <col min="11525" max="11525" width="11.7109375" style="1" customWidth="1"/>
    <col min="11526" max="11526" width="12" style="1" customWidth="1"/>
    <col min="11527" max="11527" width="12.28515625" style="1" customWidth="1"/>
    <col min="11528" max="11528" width="11.7109375" style="1" customWidth="1"/>
    <col min="11529" max="11529" width="9" style="1" customWidth="1"/>
    <col min="11530" max="11530" width="11.42578125" style="1" customWidth="1"/>
    <col min="11531" max="11776" width="13.28515625" style="1"/>
    <col min="11777" max="11777" width="52.7109375" style="1" customWidth="1"/>
    <col min="11778" max="11778" width="8.7109375" style="1" customWidth="1"/>
    <col min="11779" max="11779" width="12.140625" style="1" customWidth="1"/>
    <col min="11780" max="11780" width="12.28515625" style="1" customWidth="1"/>
    <col min="11781" max="11781" width="11.7109375" style="1" customWidth="1"/>
    <col min="11782" max="11782" width="12" style="1" customWidth="1"/>
    <col min="11783" max="11783" width="12.28515625" style="1" customWidth="1"/>
    <col min="11784" max="11784" width="11.7109375" style="1" customWidth="1"/>
    <col min="11785" max="11785" width="9" style="1" customWidth="1"/>
    <col min="11786" max="11786" width="11.42578125" style="1" customWidth="1"/>
    <col min="11787" max="12032" width="13.28515625" style="1"/>
    <col min="12033" max="12033" width="52.7109375" style="1" customWidth="1"/>
    <col min="12034" max="12034" width="8.7109375" style="1" customWidth="1"/>
    <col min="12035" max="12035" width="12.140625" style="1" customWidth="1"/>
    <col min="12036" max="12036" width="12.28515625" style="1" customWidth="1"/>
    <col min="12037" max="12037" width="11.7109375" style="1" customWidth="1"/>
    <col min="12038" max="12038" width="12" style="1" customWidth="1"/>
    <col min="12039" max="12039" width="12.28515625" style="1" customWidth="1"/>
    <col min="12040" max="12040" width="11.7109375" style="1" customWidth="1"/>
    <col min="12041" max="12041" width="9" style="1" customWidth="1"/>
    <col min="12042" max="12042" width="11.42578125" style="1" customWidth="1"/>
    <col min="12043" max="12288" width="13.28515625" style="1"/>
    <col min="12289" max="12289" width="52.7109375" style="1" customWidth="1"/>
    <col min="12290" max="12290" width="8.7109375" style="1" customWidth="1"/>
    <col min="12291" max="12291" width="12.140625" style="1" customWidth="1"/>
    <col min="12292" max="12292" width="12.28515625" style="1" customWidth="1"/>
    <col min="12293" max="12293" width="11.7109375" style="1" customWidth="1"/>
    <col min="12294" max="12294" width="12" style="1" customWidth="1"/>
    <col min="12295" max="12295" width="12.28515625" style="1" customWidth="1"/>
    <col min="12296" max="12296" width="11.7109375" style="1" customWidth="1"/>
    <col min="12297" max="12297" width="9" style="1" customWidth="1"/>
    <col min="12298" max="12298" width="11.42578125" style="1" customWidth="1"/>
    <col min="12299" max="12544" width="13.28515625" style="1"/>
    <col min="12545" max="12545" width="52.7109375" style="1" customWidth="1"/>
    <col min="12546" max="12546" width="8.7109375" style="1" customWidth="1"/>
    <col min="12547" max="12547" width="12.140625" style="1" customWidth="1"/>
    <col min="12548" max="12548" width="12.28515625" style="1" customWidth="1"/>
    <col min="12549" max="12549" width="11.7109375" style="1" customWidth="1"/>
    <col min="12550" max="12550" width="12" style="1" customWidth="1"/>
    <col min="12551" max="12551" width="12.28515625" style="1" customWidth="1"/>
    <col min="12552" max="12552" width="11.7109375" style="1" customWidth="1"/>
    <col min="12553" max="12553" width="9" style="1" customWidth="1"/>
    <col min="12554" max="12554" width="11.42578125" style="1" customWidth="1"/>
    <col min="12555" max="12800" width="13.28515625" style="1"/>
    <col min="12801" max="12801" width="52.7109375" style="1" customWidth="1"/>
    <col min="12802" max="12802" width="8.7109375" style="1" customWidth="1"/>
    <col min="12803" max="12803" width="12.140625" style="1" customWidth="1"/>
    <col min="12804" max="12804" width="12.28515625" style="1" customWidth="1"/>
    <col min="12805" max="12805" width="11.7109375" style="1" customWidth="1"/>
    <col min="12806" max="12806" width="12" style="1" customWidth="1"/>
    <col min="12807" max="12807" width="12.28515625" style="1" customWidth="1"/>
    <col min="12808" max="12808" width="11.7109375" style="1" customWidth="1"/>
    <col min="12809" max="12809" width="9" style="1" customWidth="1"/>
    <col min="12810" max="12810" width="11.42578125" style="1" customWidth="1"/>
    <col min="12811" max="13056" width="13.28515625" style="1"/>
    <col min="13057" max="13057" width="52.7109375" style="1" customWidth="1"/>
    <col min="13058" max="13058" width="8.7109375" style="1" customWidth="1"/>
    <col min="13059" max="13059" width="12.140625" style="1" customWidth="1"/>
    <col min="13060" max="13060" width="12.28515625" style="1" customWidth="1"/>
    <col min="13061" max="13061" width="11.7109375" style="1" customWidth="1"/>
    <col min="13062" max="13062" width="12" style="1" customWidth="1"/>
    <col min="13063" max="13063" width="12.28515625" style="1" customWidth="1"/>
    <col min="13064" max="13064" width="11.7109375" style="1" customWidth="1"/>
    <col min="13065" max="13065" width="9" style="1" customWidth="1"/>
    <col min="13066" max="13066" width="11.42578125" style="1" customWidth="1"/>
    <col min="13067" max="13312" width="13.28515625" style="1"/>
    <col min="13313" max="13313" width="52.7109375" style="1" customWidth="1"/>
    <col min="13314" max="13314" width="8.7109375" style="1" customWidth="1"/>
    <col min="13315" max="13315" width="12.140625" style="1" customWidth="1"/>
    <col min="13316" max="13316" width="12.28515625" style="1" customWidth="1"/>
    <col min="13317" max="13317" width="11.7109375" style="1" customWidth="1"/>
    <col min="13318" max="13318" width="12" style="1" customWidth="1"/>
    <col min="13319" max="13319" width="12.28515625" style="1" customWidth="1"/>
    <col min="13320" max="13320" width="11.7109375" style="1" customWidth="1"/>
    <col min="13321" max="13321" width="9" style="1" customWidth="1"/>
    <col min="13322" max="13322" width="11.42578125" style="1" customWidth="1"/>
    <col min="13323" max="13568" width="13.28515625" style="1"/>
    <col min="13569" max="13569" width="52.7109375" style="1" customWidth="1"/>
    <col min="13570" max="13570" width="8.7109375" style="1" customWidth="1"/>
    <col min="13571" max="13571" width="12.140625" style="1" customWidth="1"/>
    <col min="13572" max="13572" width="12.28515625" style="1" customWidth="1"/>
    <col min="13573" max="13573" width="11.7109375" style="1" customWidth="1"/>
    <col min="13574" max="13574" width="12" style="1" customWidth="1"/>
    <col min="13575" max="13575" width="12.28515625" style="1" customWidth="1"/>
    <col min="13576" max="13576" width="11.7109375" style="1" customWidth="1"/>
    <col min="13577" max="13577" width="9" style="1" customWidth="1"/>
    <col min="13578" max="13578" width="11.42578125" style="1" customWidth="1"/>
    <col min="13579" max="13824" width="13.28515625" style="1"/>
    <col min="13825" max="13825" width="52.7109375" style="1" customWidth="1"/>
    <col min="13826" max="13826" width="8.7109375" style="1" customWidth="1"/>
    <col min="13827" max="13827" width="12.140625" style="1" customWidth="1"/>
    <col min="13828" max="13828" width="12.28515625" style="1" customWidth="1"/>
    <col min="13829" max="13829" width="11.7109375" style="1" customWidth="1"/>
    <col min="13830" max="13830" width="12" style="1" customWidth="1"/>
    <col min="13831" max="13831" width="12.28515625" style="1" customWidth="1"/>
    <col min="13832" max="13832" width="11.7109375" style="1" customWidth="1"/>
    <col min="13833" max="13833" width="9" style="1" customWidth="1"/>
    <col min="13834" max="13834" width="11.42578125" style="1" customWidth="1"/>
    <col min="13835" max="14080" width="13.28515625" style="1"/>
    <col min="14081" max="14081" width="52.7109375" style="1" customWidth="1"/>
    <col min="14082" max="14082" width="8.7109375" style="1" customWidth="1"/>
    <col min="14083" max="14083" width="12.140625" style="1" customWidth="1"/>
    <col min="14084" max="14084" width="12.28515625" style="1" customWidth="1"/>
    <col min="14085" max="14085" width="11.7109375" style="1" customWidth="1"/>
    <col min="14086" max="14086" width="12" style="1" customWidth="1"/>
    <col min="14087" max="14087" width="12.28515625" style="1" customWidth="1"/>
    <col min="14088" max="14088" width="11.7109375" style="1" customWidth="1"/>
    <col min="14089" max="14089" width="9" style="1" customWidth="1"/>
    <col min="14090" max="14090" width="11.42578125" style="1" customWidth="1"/>
    <col min="14091" max="14336" width="13.28515625" style="1"/>
    <col min="14337" max="14337" width="52.7109375" style="1" customWidth="1"/>
    <col min="14338" max="14338" width="8.7109375" style="1" customWidth="1"/>
    <col min="14339" max="14339" width="12.140625" style="1" customWidth="1"/>
    <col min="14340" max="14340" width="12.28515625" style="1" customWidth="1"/>
    <col min="14341" max="14341" width="11.7109375" style="1" customWidth="1"/>
    <col min="14342" max="14342" width="12" style="1" customWidth="1"/>
    <col min="14343" max="14343" width="12.28515625" style="1" customWidth="1"/>
    <col min="14344" max="14344" width="11.7109375" style="1" customWidth="1"/>
    <col min="14345" max="14345" width="9" style="1" customWidth="1"/>
    <col min="14346" max="14346" width="11.42578125" style="1" customWidth="1"/>
    <col min="14347" max="14592" width="13.28515625" style="1"/>
    <col min="14593" max="14593" width="52.7109375" style="1" customWidth="1"/>
    <col min="14594" max="14594" width="8.7109375" style="1" customWidth="1"/>
    <col min="14595" max="14595" width="12.140625" style="1" customWidth="1"/>
    <col min="14596" max="14596" width="12.28515625" style="1" customWidth="1"/>
    <col min="14597" max="14597" width="11.7109375" style="1" customWidth="1"/>
    <col min="14598" max="14598" width="12" style="1" customWidth="1"/>
    <col min="14599" max="14599" width="12.28515625" style="1" customWidth="1"/>
    <col min="14600" max="14600" width="11.7109375" style="1" customWidth="1"/>
    <col min="14601" max="14601" width="9" style="1" customWidth="1"/>
    <col min="14602" max="14602" width="11.42578125" style="1" customWidth="1"/>
    <col min="14603" max="14848" width="13.28515625" style="1"/>
    <col min="14849" max="14849" width="52.7109375" style="1" customWidth="1"/>
    <col min="14850" max="14850" width="8.7109375" style="1" customWidth="1"/>
    <col min="14851" max="14851" width="12.140625" style="1" customWidth="1"/>
    <col min="14852" max="14852" width="12.28515625" style="1" customWidth="1"/>
    <col min="14853" max="14853" width="11.7109375" style="1" customWidth="1"/>
    <col min="14854" max="14854" width="12" style="1" customWidth="1"/>
    <col min="14855" max="14855" width="12.28515625" style="1" customWidth="1"/>
    <col min="14856" max="14856" width="11.7109375" style="1" customWidth="1"/>
    <col min="14857" max="14857" width="9" style="1" customWidth="1"/>
    <col min="14858" max="14858" width="11.42578125" style="1" customWidth="1"/>
    <col min="14859" max="15104" width="13.28515625" style="1"/>
    <col min="15105" max="15105" width="52.7109375" style="1" customWidth="1"/>
    <col min="15106" max="15106" width="8.7109375" style="1" customWidth="1"/>
    <col min="15107" max="15107" width="12.140625" style="1" customWidth="1"/>
    <col min="15108" max="15108" width="12.28515625" style="1" customWidth="1"/>
    <col min="15109" max="15109" width="11.7109375" style="1" customWidth="1"/>
    <col min="15110" max="15110" width="12" style="1" customWidth="1"/>
    <col min="15111" max="15111" width="12.28515625" style="1" customWidth="1"/>
    <col min="15112" max="15112" width="11.7109375" style="1" customWidth="1"/>
    <col min="15113" max="15113" width="9" style="1" customWidth="1"/>
    <col min="15114" max="15114" width="11.42578125" style="1" customWidth="1"/>
    <col min="15115" max="15360" width="13.28515625" style="1"/>
    <col min="15361" max="15361" width="52.7109375" style="1" customWidth="1"/>
    <col min="15362" max="15362" width="8.7109375" style="1" customWidth="1"/>
    <col min="15363" max="15363" width="12.140625" style="1" customWidth="1"/>
    <col min="15364" max="15364" width="12.28515625" style="1" customWidth="1"/>
    <col min="15365" max="15365" width="11.7109375" style="1" customWidth="1"/>
    <col min="15366" max="15366" width="12" style="1" customWidth="1"/>
    <col min="15367" max="15367" width="12.28515625" style="1" customWidth="1"/>
    <col min="15368" max="15368" width="11.7109375" style="1" customWidth="1"/>
    <col min="15369" max="15369" width="9" style="1" customWidth="1"/>
    <col min="15370" max="15370" width="11.42578125" style="1" customWidth="1"/>
    <col min="15371" max="15616" width="13.28515625" style="1"/>
    <col min="15617" max="15617" width="52.7109375" style="1" customWidth="1"/>
    <col min="15618" max="15618" width="8.7109375" style="1" customWidth="1"/>
    <col min="15619" max="15619" width="12.140625" style="1" customWidth="1"/>
    <col min="15620" max="15620" width="12.28515625" style="1" customWidth="1"/>
    <col min="15621" max="15621" width="11.7109375" style="1" customWidth="1"/>
    <col min="15622" max="15622" width="12" style="1" customWidth="1"/>
    <col min="15623" max="15623" width="12.28515625" style="1" customWidth="1"/>
    <col min="15624" max="15624" width="11.7109375" style="1" customWidth="1"/>
    <col min="15625" max="15625" width="9" style="1" customWidth="1"/>
    <col min="15626" max="15626" width="11.42578125" style="1" customWidth="1"/>
    <col min="15627" max="15872" width="13.28515625" style="1"/>
    <col min="15873" max="15873" width="52.7109375" style="1" customWidth="1"/>
    <col min="15874" max="15874" width="8.7109375" style="1" customWidth="1"/>
    <col min="15875" max="15875" width="12.140625" style="1" customWidth="1"/>
    <col min="15876" max="15876" width="12.28515625" style="1" customWidth="1"/>
    <col min="15877" max="15877" width="11.7109375" style="1" customWidth="1"/>
    <col min="15878" max="15878" width="12" style="1" customWidth="1"/>
    <col min="15879" max="15879" width="12.28515625" style="1" customWidth="1"/>
    <col min="15880" max="15880" width="11.7109375" style="1" customWidth="1"/>
    <col min="15881" max="15881" width="9" style="1" customWidth="1"/>
    <col min="15882" max="15882" width="11.42578125" style="1" customWidth="1"/>
    <col min="15883" max="16128" width="13.28515625" style="1"/>
    <col min="16129" max="16129" width="52.7109375" style="1" customWidth="1"/>
    <col min="16130" max="16130" width="8.7109375" style="1" customWidth="1"/>
    <col min="16131" max="16131" width="12.140625" style="1" customWidth="1"/>
    <col min="16132" max="16132" width="12.28515625" style="1" customWidth="1"/>
    <col min="16133" max="16133" width="11.7109375" style="1" customWidth="1"/>
    <col min="16134" max="16134" width="12" style="1" customWidth="1"/>
    <col min="16135" max="16135" width="12.28515625" style="1" customWidth="1"/>
    <col min="16136" max="16136" width="11.7109375" style="1" customWidth="1"/>
    <col min="16137" max="16137" width="9" style="1" customWidth="1"/>
    <col min="16138" max="16138" width="11.42578125" style="1" customWidth="1"/>
    <col min="16139" max="16384" width="13.28515625" style="1"/>
  </cols>
  <sheetData>
    <row r="1" spans="1:15" ht="17.25" customHeight="1">
      <c r="A1" s="1" t="s">
        <v>0</v>
      </c>
      <c r="C1" s="3"/>
      <c r="D1" s="3"/>
      <c r="E1" s="3"/>
      <c r="F1" s="4"/>
      <c r="G1" s="4"/>
      <c r="H1" s="5" t="s">
        <v>1</v>
      </c>
      <c r="I1" s="5"/>
      <c r="J1" s="5"/>
      <c r="K1" s="4"/>
      <c r="L1" s="4"/>
      <c r="M1" s="4"/>
      <c r="N1" s="4"/>
      <c r="O1" s="4"/>
    </row>
    <row r="2" spans="1:15">
      <c r="A2" s="6" t="s">
        <v>2</v>
      </c>
      <c r="B2" s="6"/>
      <c r="C2" s="6"/>
      <c r="D2" s="6"/>
      <c r="E2" s="6"/>
      <c r="F2" s="6"/>
      <c r="G2" s="6"/>
      <c r="H2" s="6"/>
      <c r="I2" s="6"/>
      <c r="J2" s="6"/>
      <c r="K2" s="4"/>
      <c r="L2" s="4"/>
      <c r="M2" s="4"/>
      <c r="N2" s="4"/>
      <c r="O2" s="4"/>
    </row>
    <row r="3" spans="1:15" ht="25.5" customHeight="1">
      <c r="A3" s="7" t="s">
        <v>3</v>
      </c>
      <c r="B3" s="7"/>
      <c r="C3" s="7"/>
      <c r="D3" s="7"/>
      <c r="E3" s="7"/>
      <c r="F3" s="7"/>
      <c r="G3" s="7"/>
      <c r="H3" s="7"/>
      <c r="I3" s="7"/>
      <c r="J3" s="7"/>
      <c r="K3" s="8"/>
      <c r="L3" s="8"/>
      <c r="M3" s="8"/>
      <c r="N3" s="8"/>
      <c r="O3" s="8"/>
    </row>
    <row r="4" spans="1:15">
      <c r="A4" s="9" t="s">
        <v>4</v>
      </c>
      <c r="B4" s="9"/>
      <c r="C4" s="9"/>
      <c r="D4" s="9"/>
      <c r="E4" s="9"/>
      <c r="F4" s="9"/>
      <c r="G4" s="9"/>
      <c r="H4" s="9"/>
      <c r="I4" s="9"/>
      <c r="J4" s="9"/>
      <c r="K4" s="8"/>
      <c r="L4" s="8"/>
      <c r="M4" s="8"/>
      <c r="N4" s="8"/>
      <c r="O4" s="8"/>
    </row>
    <row r="5" spans="1:15" ht="13.5" customHeight="1">
      <c r="A5" s="10" t="s">
        <v>5</v>
      </c>
      <c r="B5" s="11"/>
      <c r="C5" s="12"/>
      <c r="D5" s="12"/>
      <c r="E5" s="12"/>
      <c r="F5" s="13"/>
      <c r="G5" s="14"/>
      <c r="H5" s="15"/>
      <c r="I5" s="15"/>
      <c r="J5" s="15" t="s">
        <v>6</v>
      </c>
      <c r="K5" s="8"/>
      <c r="L5" s="8"/>
      <c r="M5" s="8"/>
      <c r="N5" s="8"/>
      <c r="O5" s="8"/>
    </row>
    <row r="6" spans="1:15" ht="21" customHeight="1">
      <c r="A6" s="16" t="s">
        <v>7</v>
      </c>
      <c r="B6" s="16" t="s">
        <v>8</v>
      </c>
      <c r="C6" s="17" t="s">
        <v>9</v>
      </c>
      <c r="D6" s="17"/>
      <c r="E6" s="18" t="s">
        <v>10</v>
      </c>
      <c r="F6" s="18"/>
      <c r="G6" s="18"/>
      <c r="H6" s="18" t="s">
        <v>11</v>
      </c>
      <c r="I6" s="18" t="s">
        <v>12</v>
      </c>
      <c r="J6" s="18" t="s">
        <v>13</v>
      </c>
      <c r="K6" s="19"/>
      <c r="L6" s="19"/>
      <c r="M6" s="19"/>
      <c r="N6" s="19"/>
    </row>
    <row r="7" spans="1:15" ht="71.25" customHeight="1">
      <c r="A7" s="16"/>
      <c r="B7" s="20"/>
      <c r="C7" s="21" t="s">
        <v>14</v>
      </c>
      <c r="D7" s="21" t="s">
        <v>15</v>
      </c>
      <c r="E7" s="22" t="s">
        <v>16</v>
      </c>
      <c r="F7" s="23" t="s">
        <v>17</v>
      </c>
      <c r="G7" s="24" t="s">
        <v>18</v>
      </c>
      <c r="H7" s="18"/>
      <c r="I7" s="18"/>
      <c r="J7" s="18"/>
      <c r="K7" s="4"/>
      <c r="L7" s="4"/>
      <c r="M7" s="4"/>
      <c r="N7" s="4"/>
    </row>
    <row r="8" spans="1:15">
      <c r="A8" s="25" t="s">
        <v>19</v>
      </c>
      <c r="B8" s="26" t="s">
        <v>20</v>
      </c>
      <c r="C8" s="27">
        <v>1</v>
      </c>
      <c r="D8" s="27">
        <v>2</v>
      </c>
      <c r="E8" s="28" t="s">
        <v>21</v>
      </c>
      <c r="F8" s="28">
        <v>4</v>
      </c>
      <c r="G8" s="28">
        <v>5</v>
      </c>
      <c r="H8" s="28">
        <v>6</v>
      </c>
      <c r="I8" s="28">
        <v>7</v>
      </c>
      <c r="J8" s="28" t="s">
        <v>22</v>
      </c>
      <c r="K8" s="4"/>
      <c r="L8" s="4"/>
      <c r="M8" s="4"/>
      <c r="N8" s="4"/>
    </row>
    <row r="9" spans="1:15" ht="30.75" customHeight="1">
      <c r="A9" s="29" t="s">
        <v>23</v>
      </c>
      <c r="B9" s="30" t="s">
        <v>24</v>
      </c>
      <c r="C9" s="31">
        <f t="shared" ref="C9:J9" si="0">C10+C59+C63+C72+C97+C162</f>
        <v>21517000</v>
      </c>
      <c r="D9" s="31">
        <f t="shared" si="0"/>
        <v>21312000</v>
      </c>
      <c r="E9" s="31">
        <f t="shared" si="0"/>
        <v>22003981</v>
      </c>
      <c r="F9" s="31">
        <f t="shared" si="0"/>
        <v>903335</v>
      </c>
      <c r="G9" s="31">
        <f t="shared" si="0"/>
        <v>21100645</v>
      </c>
      <c r="H9" s="31">
        <f t="shared" si="0"/>
        <v>21085668</v>
      </c>
      <c r="I9" s="31">
        <f t="shared" si="0"/>
        <v>0</v>
      </c>
      <c r="J9" s="31">
        <f t="shared" si="0"/>
        <v>918313</v>
      </c>
      <c r="K9" s="4"/>
      <c r="L9" s="4"/>
      <c r="M9" s="4"/>
      <c r="N9" s="4"/>
    </row>
    <row r="10" spans="1:15" ht="18.75" customHeight="1">
      <c r="A10" s="29" t="s">
        <v>25</v>
      </c>
      <c r="B10" s="30" t="s">
        <v>26</v>
      </c>
      <c r="C10" s="31">
        <f t="shared" ref="C10:J10" si="1">C11+C16</f>
        <v>11964000</v>
      </c>
      <c r="D10" s="31">
        <f t="shared" si="1"/>
        <v>11374000</v>
      </c>
      <c r="E10" s="31">
        <f t="shared" si="1"/>
        <v>12112549</v>
      </c>
      <c r="F10" s="31">
        <f t="shared" si="1"/>
        <v>903335</v>
      </c>
      <c r="G10" s="31">
        <f t="shared" si="1"/>
        <v>11209213</v>
      </c>
      <c r="H10" s="31">
        <f t="shared" si="1"/>
        <v>11194236</v>
      </c>
      <c r="I10" s="31">
        <f t="shared" si="1"/>
        <v>0</v>
      </c>
      <c r="J10" s="31">
        <f t="shared" si="1"/>
        <v>918313</v>
      </c>
      <c r="K10" s="4"/>
      <c r="L10" s="4"/>
      <c r="M10" s="4"/>
      <c r="N10" s="4"/>
    </row>
    <row r="11" spans="1:15" ht="16.5" customHeight="1">
      <c r="A11" s="29" t="s">
        <v>27</v>
      </c>
      <c r="B11" s="30" t="s">
        <v>28</v>
      </c>
      <c r="C11" s="31">
        <f>C12</f>
        <v>0</v>
      </c>
      <c r="D11" s="31">
        <f>D12</f>
        <v>0</v>
      </c>
      <c r="E11" s="32">
        <f>F11+G11</f>
        <v>0</v>
      </c>
      <c r="F11" s="31">
        <f t="shared" ref="F11:I12" si="2">F12</f>
        <v>0</v>
      </c>
      <c r="G11" s="31">
        <f t="shared" si="2"/>
        <v>0</v>
      </c>
      <c r="H11" s="31">
        <f t="shared" si="2"/>
        <v>0</v>
      </c>
      <c r="I11" s="31">
        <f t="shared" si="2"/>
        <v>0</v>
      </c>
      <c r="J11" s="32">
        <f>E11-H11-I11</f>
        <v>0</v>
      </c>
      <c r="K11" s="4"/>
      <c r="L11" s="4"/>
      <c r="M11" s="4"/>
      <c r="N11" s="4"/>
    </row>
    <row r="12" spans="1:15" ht="29.1" customHeight="1">
      <c r="A12" s="29" t="s">
        <v>29</v>
      </c>
      <c r="B12" s="30" t="s">
        <v>30</v>
      </c>
      <c r="C12" s="31">
        <f>C13</f>
        <v>0</v>
      </c>
      <c r="D12" s="31">
        <f>D13</f>
        <v>0</v>
      </c>
      <c r="E12" s="32">
        <f>F12+G12</f>
        <v>0</v>
      </c>
      <c r="F12" s="31">
        <f t="shared" si="2"/>
        <v>0</v>
      </c>
      <c r="G12" s="31">
        <f t="shared" si="2"/>
        <v>0</v>
      </c>
      <c r="H12" s="31">
        <f t="shared" si="2"/>
        <v>0</v>
      </c>
      <c r="I12" s="31">
        <f t="shared" si="2"/>
        <v>0</v>
      </c>
      <c r="J12" s="32">
        <f>E12-H12-I12</f>
        <v>0</v>
      </c>
      <c r="K12" s="4"/>
      <c r="L12" s="4"/>
      <c r="M12" s="4"/>
      <c r="N12" s="4"/>
    </row>
    <row r="13" spans="1:15" ht="18" customHeight="1">
      <c r="A13" s="29" t="s">
        <v>31</v>
      </c>
      <c r="B13" s="26" t="s">
        <v>32</v>
      </c>
      <c r="C13" s="33">
        <f>C14+C15</f>
        <v>0</v>
      </c>
      <c r="D13" s="33">
        <f>D14+D15</f>
        <v>0</v>
      </c>
      <c r="E13" s="32">
        <f>F13+G13</f>
        <v>0</v>
      </c>
      <c r="F13" s="33">
        <f>F14+F15</f>
        <v>0</v>
      </c>
      <c r="G13" s="33">
        <f>G14+G15</f>
        <v>0</v>
      </c>
      <c r="H13" s="33">
        <f>H14+H15</f>
        <v>0</v>
      </c>
      <c r="I13" s="33">
        <f>I14+I15</f>
        <v>0</v>
      </c>
      <c r="J13" s="32">
        <f>E13-H13-I13</f>
        <v>0</v>
      </c>
      <c r="K13" s="4"/>
      <c r="L13" s="4"/>
      <c r="M13" s="4"/>
      <c r="N13" s="4"/>
    </row>
    <row r="14" spans="1:15" ht="18.75" customHeight="1">
      <c r="A14" s="34" t="s">
        <v>33</v>
      </c>
      <c r="B14" s="35" t="s">
        <v>34</v>
      </c>
      <c r="C14" s="36"/>
      <c r="D14" s="37"/>
      <c r="E14" s="38">
        <f>F14+G14</f>
        <v>0</v>
      </c>
      <c r="F14" s="39"/>
      <c r="G14" s="39"/>
      <c r="H14" s="39"/>
      <c r="I14" s="39"/>
      <c r="J14" s="39">
        <f>E14-H14-I14</f>
        <v>0</v>
      </c>
      <c r="K14" s="4"/>
      <c r="L14" s="4"/>
      <c r="M14" s="4"/>
      <c r="N14" s="4"/>
    </row>
    <row r="15" spans="1:15" ht="16.5" customHeight="1">
      <c r="A15" s="34" t="s">
        <v>35</v>
      </c>
      <c r="B15" s="35" t="s">
        <v>36</v>
      </c>
      <c r="C15" s="36"/>
      <c r="D15" s="37"/>
      <c r="E15" s="38">
        <f>F15+G15</f>
        <v>0</v>
      </c>
      <c r="F15" s="39"/>
      <c r="G15" s="39"/>
      <c r="H15" s="39"/>
      <c r="I15" s="39"/>
      <c r="J15" s="39">
        <f>E15-H15-I15</f>
        <v>0</v>
      </c>
      <c r="K15" s="4"/>
      <c r="L15" s="4"/>
      <c r="M15" s="4"/>
      <c r="N15" s="4"/>
    </row>
    <row r="16" spans="1:15" ht="15.75" customHeight="1">
      <c r="A16" s="29" t="s">
        <v>37</v>
      </c>
      <c r="B16" s="30" t="s">
        <v>38</v>
      </c>
      <c r="C16" s="40">
        <f t="shared" ref="C16:J16" si="3">C17+C28</f>
        <v>11964000</v>
      </c>
      <c r="D16" s="40">
        <f t="shared" si="3"/>
        <v>11374000</v>
      </c>
      <c r="E16" s="40">
        <f t="shared" si="3"/>
        <v>12112549</v>
      </c>
      <c r="F16" s="40">
        <f t="shared" si="3"/>
        <v>903335</v>
      </c>
      <c r="G16" s="40">
        <f t="shared" si="3"/>
        <v>11209213</v>
      </c>
      <c r="H16" s="40">
        <f t="shared" si="3"/>
        <v>11194236</v>
      </c>
      <c r="I16" s="40">
        <f t="shared" si="3"/>
        <v>0</v>
      </c>
      <c r="J16" s="40">
        <f t="shared" si="3"/>
        <v>918313</v>
      </c>
      <c r="K16" s="4"/>
      <c r="L16" s="4"/>
      <c r="M16" s="4"/>
      <c r="N16" s="4"/>
    </row>
    <row r="17" spans="1:14" ht="20.25" customHeight="1">
      <c r="A17" s="29" t="s">
        <v>39</v>
      </c>
      <c r="B17" s="30" t="s">
        <v>40</v>
      </c>
      <c r="C17" s="33">
        <f>C18+C26</f>
        <v>6000</v>
      </c>
      <c r="D17" s="33">
        <f>D18+D26</f>
        <v>9000</v>
      </c>
      <c r="E17" s="32">
        <f t="shared" ref="E17:E27" si="4">F17+G17</f>
        <v>9542</v>
      </c>
      <c r="F17" s="33">
        <f>F18+F26</f>
        <v>1460</v>
      </c>
      <c r="G17" s="33">
        <f>G18+G26</f>
        <v>8082</v>
      </c>
      <c r="H17" s="33">
        <f>H18+H26</f>
        <v>9542</v>
      </c>
      <c r="I17" s="33">
        <f>I18+I26</f>
        <v>0</v>
      </c>
      <c r="J17" s="32">
        <f t="shared" ref="J17:J27" si="5">E17-H17-I17</f>
        <v>0</v>
      </c>
      <c r="K17" s="4"/>
      <c r="L17" s="4"/>
      <c r="M17" s="4"/>
      <c r="N17" s="4"/>
    </row>
    <row r="18" spans="1:14" ht="27" customHeight="1">
      <c r="A18" s="29" t="s">
        <v>41</v>
      </c>
      <c r="B18" s="26" t="s">
        <v>42</v>
      </c>
      <c r="C18" s="33">
        <f>C19+C21+C24+C25</f>
        <v>6000</v>
      </c>
      <c r="D18" s="33">
        <f>D19+D21+D24+D25</f>
        <v>9000</v>
      </c>
      <c r="E18" s="32">
        <f t="shared" si="4"/>
        <v>9542</v>
      </c>
      <c r="F18" s="33">
        <f>F19+F21+F24+F25</f>
        <v>1460</v>
      </c>
      <c r="G18" s="33">
        <f>G19+G27</f>
        <v>8082</v>
      </c>
      <c r="H18" s="33">
        <f>H19+H21+H24+H25</f>
        <v>9542</v>
      </c>
      <c r="I18" s="33">
        <f>I19+I21+I24+I25</f>
        <v>0</v>
      </c>
      <c r="J18" s="32">
        <f t="shared" si="5"/>
        <v>0</v>
      </c>
      <c r="K18" s="4"/>
      <c r="L18" s="4"/>
      <c r="M18" s="4"/>
      <c r="N18" s="4"/>
    </row>
    <row r="19" spans="1:14" ht="21.75" customHeight="1">
      <c r="A19" s="34" t="s">
        <v>43</v>
      </c>
      <c r="B19" s="35" t="s">
        <v>44</v>
      </c>
      <c r="C19" s="33">
        <f>C20</f>
        <v>6000</v>
      </c>
      <c r="D19" s="33">
        <f>D20</f>
        <v>9000</v>
      </c>
      <c r="E19" s="32">
        <f t="shared" si="4"/>
        <v>9542</v>
      </c>
      <c r="F19" s="33">
        <f>F20</f>
        <v>1460</v>
      </c>
      <c r="G19" s="33">
        <f>G20</f>
        <v>8082</v>
      </c>
      <c r="H19" s="33">
        <f>H20</f>
        <v>9542</v>
      </c>
      <c r="I19" s="33">
        <f>I20</f>
        <v>0</v>
      </c>
      <c r="J19" s="32">
        <f t="shared" si="5"/>
        <v>0</v>
      </c>
      <c r="K19" s="4"/>
      <c r="L19" s="4"/>
      <c r="M19" s="4"/>
      <c r="N19" s="4"/>
    </row>
    <row r="20" spans="1:14" ht="29.25" customHeight="1">
      <c r="A20" s="34" t="s">
        <v>45</v>
      </c>
      <c r="B20" s="35" t="s">
        <v>46</v>
      </c>
      <c r="C20" s="36">
        <v>6000</v>
      </c>
      <c r="D20" s="37">
        <v>9000</v>
      </c>
      <c r="E20" s="32">
        <f t="shared" si="4"/>
        <v>9542</v>
      </c>
      <c r="F20" s="39">
        <v>1460</v>
      </c>
      <c r="G20" s="33">
        <f>H20-F20</f>
        <v>8082</v>
      </c>
      <c r="H20" s="39">
        <v>9542</v>
      </c>
      <c r="I20" s="39"/>
      <c r="J20" s="32">
        <f t="shared" si="5"/>
        <v>0</v>
      </c>
      <c r="K20" s="4"/>
      <c r="L20" s="4"/>
      <c r="M20" s="4"/>
      <c r="N20" s="4"/>
    </row>
    <row r="21" spans="1:14" ht="18" customHeight="1">
      <c r="A21" s="34" t="s">
        <v>47</v>
      </c>
      <c r="B21" s="35" t="s">
        <v>48</v>
      </c>
      <c r="C21" s="33">
        <f>C22+C23</f>
        <v>0</v>
      </c>
      <c r="D21" s="33">
        <f>D22+D23</f>
        <v>0</v>
      </c>
      <c r="E21" s="32">
        <f t="shared" si="4"/>
        <v>0</v>
      </c>
      <c r="F21" s="33">
        <f>F22+F23</f>
        <v>0</v>
      </c>
      <c r="G21" s="33">
        <f>G22+G23</f>
        <v>0</v>
      </c>
      <c r="H21" s="33">
        <f>H22+H23</f>
        <v>0</v>
      </c>
      <c r="I21" s="33">
        <f>I22+I23</f>
        <v>0</v>
      </c>
      <c r="J21" s="32">
        <f t="shared" si="5"/>
        <v>0</v>
      </c>
      <c r="K21" s="4"/>
      <c r="L21" s="4"/>
      <c r="M21" s="4"/>
      <c r="N21" s="4"/>
    </row>
    <row r="22" spans="1:14" ht="16.5" customHeight="1">
      <c r="A22" s="34" t="s">
        <v>49</v>
      </c>
      <c r="B22" s="35" t="s">
        <v>50</v>
      </c>
      <c r="C22" s="36"/>
      <c r="D22" s="37"/>
      <c r="E22" s="39">
        <f t="shared" si="4"/>
        <v>0</v>
      </c>
      <c r="F22" s="39"/>
      <c r="G22" s="39"/>
      <c r="H22" s="39"/>
      <c r="I22" s="39"/>
      <c r="J22" s="39">
        <f t="shared" si="5"/>
        <v>0</v>
      </c>
      <c r="K22" s="4"/>
      <c r="L22" s="4"/>
      <c r="M22" s="4"/>
      <c r="N22" s="4"/>
    </row>
    <row r="23" spans="1:14" ht="26.25" customHeight="1">
      <c r="A23" s="34" t="s">
        <v>51</v>
      </c>
      <c r="B23" s="35" t="s">
        <v>52</v>
      </c>
      <c r="C23" s="36"/>
      <c r="D23" s="37"/>
      <c r="E23" s="39">
        <f t="shared" si="4"/>
        <v>0</v>
      </c>
      <c r="F23" s="39"/>
      <c r="G23" s="39"/>
      <c r="H23" s="39"/>
      <c r="I23" s="39"/>
      <c r="J23" s="39">
        <f t="shared" si="5"/>
        <v>0</v>
      </c>
      <c r="K23" s="4"/>
      <c r="L23" s="4"/>
      <c r="M23" s="4"/>
      <c r="N23" s="4"/>
    </row>
    <row r="24" spans="1:14" ht="15.75" customHeight="1">
      <c r="A24" s="34" t="s">
        <v>53</v>
      </c>
      <c r="B24" s="35" t="s">
        <v>54</v>
      </c>
      <c r="C24" s="36"/>
      <c r="D24" s="37"/>
      <c r="E24" s="39">
        <f t="shared" si="4"/>
        <v>0</v>
      </c>
      <c r="F24" s="39"/>
      <c r="G24" s="39"/>
      <c r="H24" s="39"/>
      <c r="I24" s="39"/>
      <c r="J24" s="39">
        <f t="shared" si="5"/>
        <v>0</v>
      </c>
      <c r="K24" s="4"/>
      <c r="L24" s="4"/>
      <c r="M24" s="4"/>
      <c r="N24" s="4"/>
    </row>
    <row r="25" spans="1:14" ht="17.25" customHeight="1">
      <c r="A25" s="34" t="s">
        <v>55</v>
      </c>
      <c r="B25" s="35" t="s">
        <v>56</v>
      </c>
      <c r="C25" s="36"/>
      <c r="D25" s="37"/>
      <c r="E25" s="39">
        <f t="shared" si="4"/>
        <v>0</v>
      </c>
      <c r="F25" s="39"/>
      <c r="G25" s="39"/>
      <c r="H25" s="39"/>
      <c r="I25" s="39"/>
      <c r="J25" s="39">
        <f t="shared" si="5"/>
        <v>0</v>
      </c>
      <c r="K25" s="4"/>
      <c r="L25" s="4"/>
      <c r="M25" s="4"/>
      <c r="N25" s="4"/>
    </row>
    <row r="26" spans="1:14" ht="17.25" customHeight="1">
      <c r="A26" s="29" t="s">
        <v>57</v>
      </c>
      <c r="B26" s="26" t="s">
        <v>58</v>
      </c>
      <c r="C26" s="33">
        <f>C27</f>
        <v>0</v>
      </c>
      <c r="D26" s="33">
        <f>D27</f>
        <v>0</v>
      </c>
      <c r="E26" s="32">
        <f t="shared" si="4"/>
        <v>0</v>
      </c>
      <c r="F26" s="33">
        <f>F27</f>
        <v>0</v>
      </c>
      <c r="G26" s="33">
        <f>G27</f>
        <v>0</v>
      </c>
      <c r="H26" s="33">
        <f>H27</f>
        <v>0</v>
      </c>
      <c r="I26" s="33">
        <f>I27</f>
        <v>0</v>
      </c>
      <c r="J26" s="32">
        <f t="shared" si="5"/>
        <v>0</v>
      </c>
      <c r="K26" s="4"/>
      <c r="L26" s="4"/>
      <c r="M26" s="4"/>
      <c r="N26" s="4"/>
    </row>
    <row r="27" spans="1:14" ht="17.25" customHeight="1">
      <c r="A27" s="29" t="s">
        <v>59</v>
      </c>
      <c r="B27" s="41" t="s">
        <v>60</v>
      </c>
      <c r="C27" s="36"/>
      <c r="D27" s="37"/>
      <c r="E27" s="39">
        <f t="shared" si="4"/>
        <v>0</v>
      </c>
      <c r="F27" s="39"/>
      <c r="G27" s="39"/>
      <c r="H27" s="39"/>
      <c r="I27" s="39"/>
      <c r="J27" s="39">
        <f t="shared" si="5"/>
        <v>0</v>
      </c>
      <c r="K27" s="4"/>
      <c r="L27" s="4"/>
      <c r="M27" s="4"/>
      <c r="N27" s="4"/>
    </row>
    <row r="28" spans="1:14" ht="29.1" customHeight="1">
      <c r="A28" s="29" t="s">
        <v>61</v>
      </c>
      <c r="B28" s="30" t="s">
        <v>62</v>
      </c>
      <c r="C28" s="40">
        <f t="shared" ref="C28:J28" si="6">C29+C44+C46+C48+C54</f>
        <v>11958000</v>
      </c>
      <c r="D28" s="40">
        <f t="shared" si="6"/>
        <v>11365000</v>
      </c>
      <c r="E28" s="40">
        <f t="shared" si="6"/>
        <v>12103007</v>
      </c>
      <c r="F28" s="40">
        <f t="shared" si="6"/>
        <v>901875</v>
      </c>
      <c r="G28" s="40">
        <f t="shared" si="6"/>
        <v>11201131</v>
      </c>
      <c r="H28" s="40">
        <f t="shared" si="6"/>
        <v>11184694</v>
      </c>
      <c r="I28" s="40">
        <f t="shared" si="6"/>
        <v>0</v>
      </c>
      <c r="J28" s="40">
        <f t="shared" si="6"/>
        <v>918313</v>
      </c>
      <c r="K28" s="4"/>
      <c r="L28" s="4"/>
      <c r="M28" s="4"/>
      <c r="N28" s="4"/>
    </row>
    <row r="29" spans="1:14" ht="56.25" customHeight="1">
      <c r="A29" s="29" t="s">
        <v>63</v>
      </c>
      <c r="B29" s="26" t="s">
        <v>64</v>
      </c>
      <c r="C29" s="40">
        <f t="shared" ref="C29:J29" si="7">C30+C31+C32+C33+C34+C35+C36+C37+C38+C39+C40+C41+C42+C43</f>
        <v>11954000</v>
      </c>
      <c r="D29" s="40">
        <f t="shared" si="7"/>
        <v>11353000</v>
      </c>
      <c r="E29" s="40">
        <f t="shared" si="7"/>
        <v>12091007</v>
      </c>
      <c r="F29" s="40">
        <f t="shared" si="7"/>
        <v>901875</v>
      </c>
      <c r="G29" s="40">
        <f t="shared" si="7"/>
        <v>11189131</v>
      </c>
      <c r="H29" s="40">
        <f t="shared" si="7"/>
        <v>11172694</v>
      </c>
      <c r="I29" s="40">
        <f t="shared" si="7"/>
        <v>0</v>
      </c>
      <c r="J29" s="40">
        <f t="shared" si="7"/>
        <v>918313</v>
      </c>
      <c r="K29" s="4"/>
      <c r="L29" s="4"/>
      <c r="M29" s="4"/>
      <c r="N29" s="4"/>
    </row>
    <row r="30" spans="1:14" ht="17.25" customHeight="1">
      <c r="A30" s="34" t="s">
        <v>65</v>
      </c>
      <c r="B30" s="35" t="s">
        <v>66</v>
      </c>
      <c r="C30" s="36"/>
      <c r="D30" s="37"/>
      <c r="E30" s="39">
        <f t="shared" ref="E30:E93" si="8">F30+G30</f>
        <v>0</v>
      </c>
      <c r="F30" s="39"/>
      <c r="G30" s="39"/>
      <c r="H30" s="39"/>
      <c r="I30" s="39"/>
      <c r="J30" s="39">
        <f t="shared" ref="J30:J93" si="9">E30-H30-I30</f>
        <v>0</v>
      </c>
      <c r="K30" s="4"/>
      <c r="L30" s="4"/>
      <c r="M30" s="4"/>
      <c r="N30" s="4"/>
    </row>
    <row r="31" spans="1:14" ht="18" customHeight="1">
      <c r="A31" s="34" t="s">
        <v>67</v>
      </c>
      <c r="B31" s="35" t="s">
        <v>68</v>
      </c>
      <c r="C31" s="36">
        <v>120000</v>
      </c>
      <c r="D31" s="37">
        <v>129000</v>
      </c>
      <c r="E31" s="39">
        <f t="shared" si="8"/>
        <v>136595</v>
      </c>
      <c r="F31" s="39">
        <v>0</v>
      </c>
      <c r="G31" s="39">
        <v>136595</v>
      </c>
      <c r="H31" s="39">
        <v>136595</v>
      </c>
      <c r="I31" s="39">
        <v>0</v>
      </c>
      <c r="J31" s="39">
        <f t="shared" si="9"/>
        <v>0</v>
      </c>
      <c r="K31" s="4"/>
      <c r="L31" s="4"/>
      <c r="M31" s="4"/>
      <c r="N31" s="4"/>
    </row>
    <row r="32" spans="1:14" ht="18" customHeight="1">
      <c r="A32" s="34" t="s">
        <v>69</v>
      </c>
      <c r="B32" s="35" t="s">
        <v>70</v>
      </c>
      <c r="C32" s="36"/>
      <c r="D32" s="37"/>
      <c r="E32" s="39">
        <f t="shared" si="8"/>
        <v>0</v>
      </c>
      <c r="F32" s="39"/>
      <c r="G32" s="39"/>
      <c r="H32" s="39"/>
      <c r="I32" s="39"/>
      <c r="J32" s="39">
        <f t="shared" si="9"/>
        <v>0</v>
      </c>
      <c r="K32" s="4"/>
      <c r="L32" s="4"/>
      <c r="M32" s="4"/>
      <c r="N32" s="4"/>
    </row>
    <row r="33" spans="1:14" ht="18.75" customHeight="1">
      <c r="A33" s="42" t="s">
        <v>71</v>
      </c>
      <c r="B33" s="43" t="s">
        <v>72</v>
      </c>
      <c r="C33" s="44"/>
      <c r="D33" s="44"/>
      <c r="E33" s="39">
        <f t="shared" si="8"/>
        <v>0</v>
      </c>
      <c r="F33" s="39"/>
      <c r="G33" s="39"/>
      <c r="H33" s="39"/>
      <c r="I33" s="39"/>
      <c r="J33" s="39">
        <f t="shared" si="9"/>
        <v>0</v>
      </c>
      <c r="K33" s="4"/>
      <c r="L33" s="4"/>
      <c r="M33" s="4"/>
      <c r="N33" s="4"/>
    </row>
    <row r="34" spans="1:14" ht="28.5" customHeight="1">
      <c r="A34" s="34" t="s">
        <v>73</v>
      </c>
      <c r="B34" s="35" t="s">
        <v>74</v>
      </c>
      <c r="C34" s="36"/>
      <c r="D34" s="37"/>
      <c r="E34" s="39">
        <f t="shared" si="8"/>
        <v>0</v>
      </c>
      <c r="F34" s="39"/>
      <c r="G34" s="39"/>
      <c r="H34" s="39"/>
      <c r="I34" s="39"/>
      <c r="J34" s="39">
        <f t="shared" si="9"/>
        <v>0</v>
      </c>
      <c r="K34" s="4"/>
      <c r="L34" s="4"/>
      <c r="M34" s="4"/>
      <c r="N34" s="4"/>
    </row>
    <row r="35" spans="1:14" ht="27.75" customHeight="1">
      <c r="A35" s="34" t="s">
        <v>75</v>
      </c>
      <c r="B35" s="35" t="s">
        <v>76</v>
      </c>
      <c r="C35" s="36"/>
      <c r="D35" s="37"/>
      <c r="E35" s="39">
        <f t="shared" si="8"/>
        <v>0</v>
      </c>
      <c r="F35" s="39"/>
      <c r="G35" s="39"/>
      <c r="H35" s="39"/>
      <c r="I35" s="39"/>
      <c r="J35" s="39">
        <f t="shared" si="9"/>
        <v>0</v>
      </c>
      <c r="K35" s="4"/>
      <c r="L35" s="4"/>
      <c r="M35" s="4"/>
      <c r="N35" s="4"/>
    </row>
    <row r="36" spans="1:14" ht="27" customHeight="1">
      <c r="A36" s="34" t="s">
        <v>77</v>
      </c>
      <c r="B36" s="35" t="s">
        <v>78</v>
      </c>
      <c r="C36" s="36"/>
      <c r="D36" s="37"/>
      <c r="E36" s="39">
        <f t="shared" si="8"/>
        <v>0</v>
      </c>
      <c r="F36" s="39"/>
      <c r="G36" s="39"/>
      <c r="H36" s="39"/>
      <c r="I36" s="39"/>
      <c r="J36" s="39">
        <f t="shared" si="9"/>
        <v>0</v>
      </c>
      <c r="K36" s="4"/>
      <c r="L36" s="4"/>
      <c r="M36" s="4"/>
      <c r="N36" s="4"/>
    </row>
    <row r="37" spans="1:14" ht="26.45" customHeight="1">
      <c r="A37" s="34" t="s">
        <v>79</v>
      </c>
      <c r="B37" s="35" t="s">
        <v>80</v>
      </c>
      <c r="C37" s="36"/>
      <c r="D37" s="37"/>
      <c r="E37" s="39">
        <f t="shared" si="8"/>
        <v>0</v>
      </c>
      <c r="F37" s="39"/>
      <c r="G37" s="39"/>
      <c r="H37" s="39"/>
      <c r="I37" s="39"/>
      <c r="J37" s="39">
        <f t="shared" si="9"/>
        <v>0</v>
      </c>
      <c r="K37" s="4"/>
      <c r="L37" s="4"/>
      <c r="M37" s="4"/>
      <c r="N37" s="4"/>
    </row>
    <row r="38" spans="1:14" ht="16.5" customHeight="1">
      <c r="A38" s="34" t="s">
        <v>81</v>
      </c>
      <c r="B38" s="35" t="s">
        <v>82</v>
      </c>
      <c r="C38" s="36"/>
      <c r="D38" s="37"/>
      <c r="E38" s="39">
        <f t="shared" si="8"/>
        <v>0</v>
      </c>
      <c r="F38" s="39"/>
      <c r="G38" s="39"/>
      <c r="H38" s="39"/>
      <c r="I38" s="39"/>
      <c r="J38" s="39">
        <f t="shared" si="9"/>
        <v>0</v>
      </c>
      <c r="K38" s="4"/>
      <c r="L38" s="4"/>
      <c r="M38" s="4"/>
      <c r="N38" s="4"/>
    </row>
    <row r="39" spans="1:14" ht="27.75" customHeight="1">
      <c r="A39" s="34" t="s">
        <v>83</v>
      </c>
      <c r="B39" s="35" t="s">
        <v>84</v>
      </c>
      <c r="C39" s="36">
        <v>11130000</v>
      </c>
      <c r="D39" s="37">
        <v>10614000</v>
      </c>
      <c r="E39" s="39">
        <v>11445047</v>
      </c>
      <c r="F39" s="39">
        <v>901875</v>
      </c>
      <c r="G39" s="39">
        <v>10543171</v>
      </c>
      <c r="H39" s="39">
        <v>10526734</v>
      </c>
      <c r="I39" s="39"/>
      <c r="J39" s="39">
        <f t="shared" si="9"/>
        <v>918313</v>
      </c>
      <c r="K39" s="4"/>
      <c r="L39" s="4"/>
      <c r="M39" s="4"/>
      <c r="N39" s="4"/>
    </row>
    <row r="40" spans="1:14" ht="27" customHeight="1">
      <c r="A40" s="34" t="s">
        <v>85</v>
      </c>
      <c r="B40" s="35" t="s">
        <v>86</v>
      </c>
      <c r="C40" s="36">
        <v>704000</v>
      </c>
      <c r="D40" s="37">
        <v>610000</v>
      </c>
      <c r="E40" s="39">
        <f t="shared" si="8"/>
        <v>509365</v>
      </c>
      <c r="F40" s="39">
        <v>0</v>
      </c>
      <c r="G40" s="39">
        <f>H40-F40</f>
        <v>509365</v>
      </c>
      <c r="H40" s="39">
        <v>509365</v>
      </c>
      <c r="I40" s="39"/>
      <c r="J40" s="39">
        <f t="shared" si="9"/>
        <v>0</v>
      </c>
      <c r="K40" s="4"/>
      <c r="L40" s="4"/>
      <c r="M40" s="4"/>
      <c r="N40" s="4"/>
    </row>
    <row r="41" spans="1:14" ht="27.2" customHeight="1">
      <c r="A41" s="34" t="s">
        <v>87</v>
      </c>
      <c r="B41" s="35" t="s">
        <v>88</v>
      </c>
      <c r="C41" s="36">
        <v>0</v>
      </c>
      <c r="D41" s="37">
        <v>0</v>
      </c>
      <c r="E41" s="39">
        <f t="shared" si="8"/>
        <v>0</v>
      </c>
      <c r="F41" s="39"/>
      <c r="G41" s="39">
        <v>0</v>
      </c>
      <c r="H41" s="39">
        <v>0</v>
      </c>
      <c r="I41" s="39"/>
      <c r="J41" s="39">
        <f t="shared" si="9"/>
        <v>0</v>
      </c>
      <c r="K41" s="4"/>
      <c r="L41" s="4"/>
      <c r="M41" s="4"/>
      <c r="N41" s="4"/>
    </row>
    <row r="42" spans="1:14" ht="26.25" customHeight="1">
      <c r="A42" s="34" t="s">
        <v>89</v>
      </c>
      <c r="B42" s="35" t="s">
        <v>90</v>
      </c>
      <c r="C42" s="36"/>
      <c r="D42" s="37"/>
      <c r="E42" s="39">
        <f t="shared" si="8"/>
        <v>0</v>
      </c>
      <c r="F42" s="39"/>
      <c r="G42" s="39"/>
      <c r="H42" s="39"/>
      <c r="I42" s="39"/>
      <c r="J42" s="39">
        <f t="shared" si="9"/>
        <v>0</v>
      </c>
      <c r="K42" s="4"/>
      <c r="L42" s="4"/>
      <c r="M42" s="4"/>
      <c r="N42" s="4"/>
    </row>
    <row r="43" spans="1:14" ht="18" customHeight="1">
      <c r="A43" s="34" t="s">
        <v>91</v>
      </c>
      <c r="B43" s="35" t="s">
        <v>92</v>
      </c>
      <c r="C43" s="36"/>
      <c r="D43" s="37"/>
      <c r="E43" s="39">
        <f t="shared" si="8"/>
        <v>0</v>
      </c>
      <c r="F43" s="39"/>
      <c r="G43" s="39"/>
      <c r="H43" s="39"/>
      <c r="I43" s="39"/>
      <c r="J43" s="39">
        <f t="shared" si="9"/>
        <v>0</v>
      </c>
      <c r="K43" s="4"/>
      <c r="L43" s="4"/>
      <c r="M43" s="4"/>
      <c r="N43" s="4"/>
    </row>
    <row r="44" spans="1:14" ht="27.75" customHeight="1">
      <c r="A44" s="29" t="s">
        <v>93</v>
      </c>
      <c r="B44" s="26" t="s">
        <v>94</v>
      </c>
      <c r="C44" s="40">
        <f>C45</f>
        <v>0</v>
      </c>
      <c r="D44" s="40">
        <f>D45</f>
        <v>0</v>
      </c>
      <c r="E44" s="32">
        <f t="shared" si="8"/>
        <v>0</v>
      </c>
      <c r="F44" s="40">
        <f>F45</f>
        <v>0</v>
      </c>
      <c r="G44" s="40">
        <f>G45</f>
        <v>0</v>
      </c>
      <c r="H44" s="40">
        <f>H45</f>
        <v>0</v>
      </c>
      <c r="I44" s="40">
        <f>I45</f>
        <v>0</v>
      </c>
      <c r="J44" s="32">
        <f t="shared" si="9"/>
        <v>0</v>
      </c>
      <c r="K44" s="4"/>
      <c r="L44" s="4"/>
      <c r="M44" s="4"/>
      <c r="N44" s="4"/>
    </row>
    <row r="45" spans="1:14" ht="18.75" customHeight="1">
      <c r="A45" s="34" t="s">
        <v>95</v>
      </c>
      <c r="B45" s="35" t="s">
        <v>96</v>
      </c>
      <c r="C45" s="33"/>
      <c r="D45" s="31"/>
      <c r="E45" s="32">
        <f t="shared" si="8"/>
        <v>0</v>
      </c>
      <c r="F45" s="32"/>
      <c r="G45" s="32"/>
      <c r="H45" s="32"/>
      <c r="I45" s="32"/>
      <c r="J45" s="32">
        <f t="shared" si="9"/>
        <v>0</v>
      </c>
      <c r="K45" s="4"/>
      <c r="L45" s="4"/>
      <c r="M45" s="4"/>
      <c r="N45" s="4"/>
    </row>
    <row r="46" spans="1:14" ht="15.75" customHeight="1">
      <c r="A46" s="29" t="s">
        <v>97</v>
      </c>
      <c r="B46" s="26" t="s">
        <v>98</v>
      </c>
      <c r="C46" s="40">
        <f>C47</f>
        <v>0</v>
      </c>
      <c r="D46" s="40">
        <f>D47</f>
        <v>0</v>
      </c>
      <c r="E46" s="32">
        <f t="shared" si="8"/>
        <v>0</v>
      </c>
      <c r="F46" s="40">
        <f>F47</f>
        <v>0</v>
      </c>
      <c r="G46" s="40">
        <f>G47</f>
        <v>0</v>
      </c>
      <c r="H46" s="40">
        <f>H47</f>
        <v>0</v>
      </c>
      <c r="I46" s="40">
        <f>I47</f>
        <v>0</v>
      </c>
      <c r="J46" s="32">
        <f t="shared" si="9"/>
        <v>0</v>
      </c>
      <c r="K46" s="4"/>
      <c r="L46" s="4"/>
      <c r="M46" s="4"/>
      <c r="N46" s="4"/>
    </row>
    <row r="47" spans="1:14" ht="16.5" customHeight="1">
      <c r="A47" s="34" t="s">
        <v>99</v>
      </c>
      <c r="B47" s="35" t="s">
        <v>100</v>
      </c>
      <c r="C47" s="36"/>
      <c r="D47" s="37"/>
      <c r="E47" s="39">
        <f t="shared" si="8"/>
        <v>0</v>
      </c>
      <c r="F47" s="39"/>
      <c r="G47" s="39"/>
      <c r="H47" s="39"/>
      <c r="I47" s="39"/>
      <c r="J47" s="39">
        <f t="shared" si="9"/>
        <v>0</v>
      </c>
    </row>
    <row r="48" spans="1:14" ht="18" customHeight="1">
      <c r="A48" s="29" t="s">
        <v>101</v>
      </c>
      <c r="B48" s="26" t="s">
        <v>102</v>
      </c>
      <c r="C48" s="40">
        <f>C49+C50+C53</f>
        <v>0</v>
      </c>
      <c r="D48" s="40">
        <f>D49+D50+D53</f>
        <v>0</v>
      </c>
      <c r="E48" s="32">
        <f t="shared" si="8"/>
        <v>0</v>
      </c>
      <c r="F48" s="40">
        <f>F49+F50+F53</f>
        <v>0</v>
      </c>
      <c r="G48" s="40">
        <f>G49+G50+G53</f>
        <v>0</v>
      </c>
      <c r="H48" s="40">
        <f>H49+H50+H53</f>
        <v>0</v>
      </c>
      <c r="I48" s="40">
        <f>I49+I50+I53</f>
        <v>0</v>
      </c>
      <c r="J48" s="32">
        <f t="shared" si="9"/>
        <v>0</v>
      </c>
    </row>
    <row r="49" spans="1:10" ht="18" customHeight="1">
      <c r="A49" s="29" t="s">
        <v>103</v>
      </c>
      <c r="B49" s="45" t="s">
        <v>104</v>
      </c>
      <c r="C49" s="33"/>
      <c r="D49" s="31"/>
      <c r="E49" s="32">
        <f t="shared" si="8"/>
        <v>0</v>
      </c>
      <c r="F49" s="32"/>
      <c r="G49" s="32"/>
      <c r="H49" s="32"/>
      <c r="I49" s="32"/>
      <c r="J49" s="32">
        <f t="shared" si="9"/>
        <v>0</v>
      </c>
    </row>
    <row r="50" spans="1:10" ht="27" customHeight="1">
      <c r="A50" s="34" t="s">
        <v>105</v>
      </c>
      <c r="B50" s="45" t="s">
        <v>106</v>
      </c>
      <c r="C50" s="40">
        <f>C51+C52</f>
        <v>0</v>
      </c>
      <c r="D50" s="40">
        <f>D51+D52</f>
        <v>0</v>
      </c>
      <c r="E50" s="32">
        <f t="shared" si="8"/>
        <v>0</v>
      </c>
      <c r="F50" s="40">
        <f>F51+F52</f>
        <v>0</v>
      </c>
      <c r="G50" s="40">
        <f>G51+G52</f>
        <v>0</v>
      </c>
      <c r="H50" s="40">
        <f>H51+H52</f>
        <v>0</v>
      </c>
      <c r="I50" s="40">
        <f>I51+I52</f>
        <v>0</v>
      </c>
      <c r="J50" s="32">
        <f t="shared" si="9"/>
        <v>0</v>
      </c>
    </row>
    <row r="51" spans="1:10" ht="27" customHeight="1">
      <c r="A51" s="34" t="s">
        <v>107</v>
      </c>
      <c r="B51" s="45" t="s">
        <v>108</v>
      </c>
      <c r="C51" s="36"/>
      <c r="D51" s="37"/>
      <c r="E51" s="39">
        <f t="shared" si="8"/>
        <v>0</v>
      </c>
      <c r="F51" s="39"/>
      <c r="G51" s="39"/>
      <c r="H51" s="39"/>
      <c r="I51" s="39"/>
      <c r="J51" s="39">
        <f t="shared" si="9"/>
        <v>0</v>
      </c>
    </row>
    <row r="52" spans="1:10" ht="27.75" customHeight="1">
      <c r="A52" s="34" t="s">
        <v>109</v>
      </c>
      <c r="B52" s="45" t="s">
        <v>110</v>
      </c>
      <c r="C52" s="36"/>
      <c r="D52" s="37"/>
      <c r="E52" s="39">
        <f t="shared" si="8"/>
        <v>0</v>
      </c>
      <c r="F52" s="39"/>
      <c r="G52" s="39"/>
      <c r="H52" s="39"/>
      <c r="I52" s="39"/>
      <c r="J52" s="39">
        <f t="shared" si="9"/>
        <v>0</v>
      </c>
    </row>
    <row r="53" spans="1:10" ht="15.75" customHeight="1">
      <c r="A53" s="34" t="s">
        <v>111</v>
      </c>
      <c r="B53" s="46" t="s">
        <v>112</v>
      </c>
      <c r="C53" s="36"/>
      <c r="D53" s="37"/>
      <c r="E53" s="39">
        <f t="shared" si="8"/>
        <v>0</v>
      </c>
      <c r="F53" s="39"/>
      <c r="G53" s="39"/>
      <c r="H53" s="39"/>
      <c r="I53" s="39"/>
      <c r="J53" s="39">
        <f t="shared" si="9"/>
        <v>0</v>
      </c>
    </row>
    <row r="54" spans="1:10" ht="27" customHeight="1">
      <c r="A54" s="29" t="s">
        <v>113</v>
      </c>
      <c r="B54" s="26" t="s">
        <v>114</v>
      </c>
      <c r="C54" s="40">
        <f>C55+C56+C57+C58</f>
        <v>4000</v>
      </c>
      <c r="D54" s="40">
        <f>D55+D56+D57+D58</f>
        <v>12000</v>
      </c>
      <c r="E54" s="32">
        <f t="shared" si="8"/>
        <v>12000</v>
      </c>
      <c r="F54" s="40">
        <f>F55+F56+F57+F58</f>
        <v>0</v>
      </c>
      <c r="G54" s="40">
        <f>G55+G56+G57+G58</f>
        <v>12000</v>
      </c>
      <c r="H54" s="40">
        <f>H55+H56+H57+H58</f>
        <v>12000</v>
      </c>
      <c r="I54" s="40">
        <f>I55+I56+I57+I58</f>
        <v>0</v>
      </c>
      <c r="J54" s="32">
        <f t="shared" si="9"/>
        <v>0</v>
      </c>
    </row>
    <row r="55" spans="1:10" ht="18.399999999999999" customHeight="1">
      <c r="A55" s="34" t="s">
        <v>115</v>
      </c>
      <c r="B55" s="35" t="s">
        <v>116</v>
      </c>
      <c r="C55" s="36">
        <v>4000</v>
      </c>
      <c r="D55" s="37">
        <v>12000</v>
      </c>
      <c r="E55" s="39">
        <f t="shared" si="8"/>
        <v>12000</v>
      </c>
      <c r="F55" s="39"/>
      <c r="G55" s="39">
        <v>12000</v>
      </c>
      <c r="H55" s="39">
        <v>12000</v>
      </c>
      <c r="I55" s="39"/>
      <c r="J55" s="39">
        <f t="shared" si="9"/>
        <v>0</v>
      </c>
    </row>
    <row r="56" spans="1:10" ht="37.5" customHeight="1">
      <c r="A56" s="47" t="s">
        <v>117</v>
      </c>
      <c r="B56" s="35" t="s">
        <v>118</v>
      </c>
      <c r="C56" s="36">
        <v>0</v>
      </c>
      <c r="D56" s="37">
        <v>-50000</v>
      </c>
      <c r="E56" s="39">
        <f t="shared" si="8"/>
        <v>-43668</v>
      </c>
      <c r="F56" s="39"/>
      <c r="G56" s="39">
        <v>-43668</v>
      </c>
      <c r="H56" s="39">
        <v>-43668</v>
      </c>
      <c r="I56" s="39"/>
      <c r="J56" s="39">
        <f t="shared" si="9"/>
        <v>0</v>
      </c>
    </row>
    <row r="57" spans="1:10" ht="18.95" customHeight="1">
      <c r="A57" s="48" t="s">
        <v>119</v>
      </c>
      <c r="B57" s="35" t="s">
        <v>120</v>
      </c>
      <c r="C57" s="36">
        <v>0</v>
      </c>
      <c r="D57" s="37">
        <v>50000</v>
      </c>
      <c r="E57" s="39">
        <f t="shared" si="8"/>
        <v>43668</v>
      </c>
      <c r="F57" s="39"/>
      <c r="G57" s="39">
        <v>43668</v>
      </c>
      <c r="H57" s="39">
        <v>43668</v>
      </c>
      <c r="I57" s="39"/>
      <c r="J57" s="39">
        <f t="shared" si="9"/>
        <v>0</v>
      </c>
    </row>
    <row r="58" spans="1:10" ht="16.899999999999999" customHeight="1">
      <c r="A58" s="34" t="s">
        <v>121</v>
      </c>
      <c r="B58" s="35" t="s">
        <v>122</v>
      </c>
      <c r="C58" s="36"/>
      <c r="D58" s="37"/>
      <c r="E58" s="39">
        <f t="shared" si="8"/>
        <v>0</v>
      </c>
      <c r="F58" s="39"/>
      <c r="G58" s="39"/>
      <c r="H58" s="39"/>
      <c r="I58" s="39"/>
      <c r="J58" s="39">
        <f t="shared" si="9"/>
        <v>0</v>
      </c>
    </row>
    <row r="59" spans="1:10" ht="20.85" customHeight="1">
      <c r="A59" s="29" t="s">
        <v>123</v>
      </c>
      <c r="B59" s="30" t="s">
        <v>124</v>
      </c>
      <c r="C59" s="33">
        <f>C60</f>
        <v>0</v>
      </c>
      <c r="D59" s="33">
        <f>D60</f>
        <v>0</v>
      </c>
      <c r="E59" s="32">
        <f t="shared" si="8"/>
        <v>0</v>
      </c>
      <c r="F59" s="33">
        <f>F60</f>
        <v>0</v>
      </c>
      <c r="G59" s="33">
        <f>G60</f>
        <v>0</v>
      </c>
      <c r="H59" s="33">
        <f>H60</f>
        <v>0</v>
      </c>
      <c r="I59" s="33">
        <f>I60</f>
        <v>0</v>
      </c>
      <c r="J59" s="32">
        <f t="shared" si="9"/>
        <v>0</v>
      </c>
    </row>
    <row r="60" spans="1:10" ht="26.25" customHeight="1">
      <c r="A60" s="29" t="s">
        <v>125</v>
      </c>
      <c r="B60" s="26" t="s">
        <v>126</v>
      </c>
      <c r="C60" s="40">
        <f>C61+C62</f>
        <v>0</v>
      </c>
      <c r="D60" s="40">
        <f>D61+D62</f>
        <v>0</v>
      </c>
      <c r="E60" s="32">
        <f t="shared" si="8"/>
        <v>0</v>
      </c>
      <c r="F60" s="40">
        <f>F61+F62</f>
        <v>0</v>
      </c>
      <c r="G60" s="40">
        <f>G61+G62</f>
        <v>0</v>
      </c>
      <c r="H60" s="40">
        <f>H61+H62</f>
        <v>0</v>
      </c>
      <c r="I60" s="40">
        <f>I61+I62</f>
        <v>0</v>
      </c>
      <c r="J60" s="32">
        <f t="shared" si="9"/>
        <v>0</v>
      </c>
    </row>
    <row r="61" spans="1:10" ht="24.75" customHeight="1">
      <c r="A61" s="34" t="s">
        <v>127</v>
      </c>
      <c r="B61" s="35" t="s">
        <v>128</v>
      </c>
      <c r="C61" s="36">
        <v>0</v>
      </c>
      <c r="D61" s="37">
        <v>0</v>
      </c>
      <c r="E61" s="39">
        <f t="shared" si="8"/>
        <v>0</v>
      </c>
      <c r="F61" s="39"/>
      <c r="G61" s="39">
        <f>H61-F61</f>
        <v>0</v>
      </c>
      <c r="H61" s="39">
        <v>0</v>
      </c>
      <c r="I61" s="39"/>
      <c r="J61" s="39">
        <f t="shared" si="9"/>
        <v>0</v>
      </c>
    </row>
    <row r="62" spans="1:10" ht="17.25" customHeight="1">
      <c r="A62" s="34" t="s">
        <v>129</v>
      </c>
      <c r="B62" s="43" t="s">
        <v>130</v>
      </c>
      <c r="C62" s="36"/>
      <c r="D62" s="37"/>
      <c r="E62" s="39">
        <f t="shared" si="8"/>
        <v>0</v>
      </c>
      <c r="F62" s="39"/>
      <c r="G62" s="39"/>
      <c r="H62" s="39"/>
      <c r="I62" s="39"/>
      <c r="J62" s="39">
        <f t="shared" si="9"/>
        <v>0</v>
      </c>
    </row>
    <row r="63" spans="1:10" ht="16.5" customHeight="1">
      <c r="A63" s="29" t="s">
        <v>131</v>
      </c>
      <c r="B63" s="49" t="s">
        <v>132</v>
      </c>
      <c r="C63" s="40">
        <f>C64+C69</f>
        <v>0</v>
      </c>
      <c r="D63" s="40">
        <f>D64+D69</f>
        <v>0</v>
      </c>
      <c r="E63" s="32">
        <f t="shared" si="8"/>
        <v>0</v>
      </c>
      <c r="F63" s="40">
        <f>F64+F69</f>
        <v>0</v>
      </c>
      <c r="G63" s="40">
        <f>G64+G69</f>
        <v>0</v>
      </c>
      <c r="H63" s="40">
        <f>H64+H69</f>
        <v>0</v>
      </c>
      <c r="I63" s="40">
        <f>I64+I69</f>
        <v>0</v>
      </c>
      <c r="J63" s="32">
        <f t="shared" si="9"/>
        <v>0</v>
      </c>
    </row>
    <row r="64" spans="1:10" ht="28.5" customHeight="1">
      <c r="A64" s="29" t="s">
        <v>133</v>
      </c>
      <c r="B64" s="49" t="s">
        <v>134</v>
      </c>
      <c r="C64" s="40">
        <f>C65+C68</f>
        <v>0</v>
      </c>
      <c r="D64" s="40">
        <f>D65+D68</f>
        <v>0</v>
      </c>
      <c r="E64" s="32">
        <f t="shared" si="8"/>
        <v>0</v>
      </c>
      <c r="F64" s="40">
        <f>F65+F68</f>
        <v>0</v>
      </c>
      <c r="G64" s="40">
        <f>G65+G68</f>
        <v>0</v>
      </c>
      <c r="H64" s="40">
        <f>H65+H68</f>
        <v>0</v>
      </c>
      <c r="I64" s="40">
        <f>I65+I68</f>
        <v>0</v>
      </c>
      <c r="J64" s="32">
        <f t="shared" si="9"/>
        <v>0</v>
      </c>
    </row>
    <row r="65" spans="1:10" ht="31.5" customHeight="1">
      <c r="A65" s="34" t="s">
        <v>135</v>
      </c>
      <c r="B65" s="43" t="s">
        <v>136</v>
      </c>
      <c r="C65" s="36">
        <f>C66+C67</f>
        <v>0</v>
      </c>
      <c r="D65" s="36">
        <f>D66+D67</f>
        <v>0</v>
      </c>
      <c r="E65" s="39">
        <f t="shared" si="8"/>
        <v>0</v>
      </c>
      <c r="F65" s="36">
        <f>F66+F67</f>
        <v>0</v>
      </c>
      <c r="G65" s="36">
        <f>G66+G67</f>
        <v>0</v>
      </c>
      <c r="H65" s="36">
        <f>H66+H67</f>
        <v>0</v>
      </c>
      <c r="I65" s="36">
        <f>I66+I67</f>
        <v>0</v>
      </c>
      <c r="J65" s="39">
        <f t="shared" si="9"/>
        <v>0</v>
      </c>
    </row>
    <row r="66" spans="1:10" ht="31.5" customHeight="1">
      <c r="A66" s="34" t="s">
        <v>137</v>
      </c>
      <c r="B66" s="43" t="s">
        <v>138</v>
      </c>
      <c r="C66" s="36"/>
      <c r="D66" s="37"/>
      <c r="E66" s="39">
        <f t="shared" si="8"/>
        <v>0</v>
      </c>
      <c r="F66" s="39"/>
      <c r="G66" s="39">
        <v>0</v>
      </c>
      <c r="H66" s="39">
        <v>0</v>
      </c>
      <c r="I66" s="39"/>
      <c r="J66" s="39">
        <f t="shared" si="9"/>
        <v>0</v>
      </c>
    </row>
    <row r="67" spans="1:10" ht="31.5" customHeight="1">
      <c r="A67" s="34" t="s">
        <v>139</v>
      </c>
      <c r="B67" s="43" t="s">
        <v>140</v>
      </c>
      <c r="C67" s="36"/>
      <c r="D67" s="37"/>
      <c r="E67" s="39">
        <v>0</v>
      </c>
      <c r="F67" s="39"/>
      <c r="G67" s="39">
        <v>0</v>
      </c>
      <c r="H67" s="39">
        <v>0</v>
      </c>
      <c r="I67" s="39"/>
      <c r="J67" s="39">
        <f t="shared" si="9"/>
        <v>0</v>
      </c>
    </row>
    <row r="68" spans="1:10" ht="29.85" customHeight="1">
      <c r="A68" s="34" t="s">
        <v>141</v>
      </c>
      <c r="B68" s="43" t="s">
        <v>142</v>
      </c>
      <c r="C68" s="36"/>
      <c r="D68" s="37"/>
      <c r="E68" s="39">
        <f t="shared" si="8"/>
        <v>0</v>
      </c>
      <c r="F68" s="39"/>
      <c r="G68" s="39"/>
      <c r="H68" s="39"/>
      <c r="I68" s="39"/>
      <c r="J68" s="39">
        <f t="shared" si="9"/>
        <v>0</v>
      </c>
    </row>
    <row r="69" spans="1:10" ht="21.6" customHeight="1">
      <c r="A69" s="50" t="s">
        <v>143</v>
      </c>
      <c r="B69" s="49" t="s">
        <v>144</v>
      </c>
      <c r="C69" s="40">
        <f>C70+C71</f>
        <v>0</v>
      </c>
      <c r="D69" s="40">
        <f>D70+D71</f>
        <v>0</v>
      </c>
      <c r="E69" s="32">
        <f t="shared" si="8"/>
        <v>0</v>
      </c>
      <c r="F69" s="40">
        <f>F70+F71</f>
        <v>0</v>
      </c>
      <c r="G69" s="40">
        <f>G70+G71</f>
        <v>0</v>
      </c>
      <c r="H69" s="40">
        <f>H70+H71</f>
        <v>0</v>
      </c>
      <c r="I69" s="40">
        <f>I70+I71</f>
        <v>0</v>
      </c>
      <c r="J69" s="32">
        <f t="shared" si="9"/>
        <v>0</v>
      </c>
    </row>
    <row r="70" spans="1:10" ht="27.75" customHeight="1">
      <c r="A70" s="51" t="s">
        <v>145</v>
      </c>
      <c r="B70" s="43" t="s">
        <v>146</v>
      </c>
      <c r="C70" s="36"/>
      <c r="D70" s="37"/>
      <c r="E70" s="39">
        <f t="shared" si="8"/>
        <v>0</v>
      </c>
      <c r="F70" s="39"/>
      <c r="G70" s="39"/>
      <c r="H70" s="39"/>
      <c r="I70" s="39"/>
      <c r="J70" s="39">
        <f t="shared" si="9"/>
        <v>0</v>
      </c>
    </row>
    <row r="71" spans="1:10" ht="20.25" customHeight="1">
      <c r="A71" s="51" t="s">
        <v>147</v>
      </c>
      <c r="B71" s="43" t="s">
        <v>148</v>
      </c>
      <c r="C71" s="36"/>
      <c r="D71" s="37"/>
      <c r="E71" s="39">
        <f t="shared" si="8"/>
        <v>0</v>
      </c>
      <c r="F71" s="39"/>
      <c r="G71" s="39"/>
      <c r="H71" s="39"/>
      <c r="I71" s="39"/>
      <c r="J71" s="39">
        <f t="shared" si="9"/>
        <v>0</v>
      </c>
    </row>
    <row r="72" spans="1:10" ht="17.25" customHeight="1">
      <c r="A72" s="50" t="s">
        <v>149</v>
      </c>
      <c r="B72" s="52" t="s">
        <v>150</v>
      </c>
      <c r="C72" s="53">
        <f>C73</f>
        <v>9553000</v>
      </c>
      <c r="D72" s="53">
        <f>D73</f>
        <v>9938000</v>
      </c>
      <c r="E72" s="32">
        <f t="shared" si="8"/>
        <v>9891432</v>
      </c>
      <c r="F72" s="53">
        <f>F73</f>
        <v>0</v>
      </c>
      <c r="G72" s="53">
        <f>G73</f>
        <v>9891432</v>
      </c>
      <c r="H72" s="53">
        <f>H73</f>
        <v>9891432</v>
      </c>
      <c r="I72" s="53">
        <f>I73</f>
        <v>0</v>
      </c>
      <c r="J72" s="32">
        <f t="shared" si="9"/>
        <v>0</v>
      </c>
    </row>
    <row r="73" spans="1:10" ht="25.5" customHeight="1">
      <c r="A73" s="50" t="s">
        <v>151</v>
      </c>
      <c r="B73" s="52" t="s">
        <v>152</v>
      </c>
      <c r="C73" s="54">
        <f>C74+C80</f>
        <v>9553000</v>
      </c>
      <c r="D73" s="54">
        <f>D74+D80</f>
        <v>9938000</v>
      </c>
      <c r="E73" s="32">
        <f t="shared" si="8"/>
        <v>9891432</v>
      </c>
      <c r="F73" s="54">
        <f>F74+F80</f>
        <v>0</v>
      </c>
      <c r="G73" s="54">
        <f>G74+G80</f>
        <v>9891432</v>
      </c>
      <c r="H73" s="54">
        <f>H74+H80</f>
        <v>9891432</v>
      </c>
      <c r="I73" s="54">
        <f>I74+I80</f>
        <v>0</v>
      </c>
      <c r="J73" s="32">
        <f t="shared" si="9"/>
        <v>0</v>
      </c>
    </row>
    <row r="74" spans="1:10" ht="28.5" customHeight="1">
      <c r="A74" s="50" t="s">
        <v>153</v>
      </c>
      <c r="B74" s="49" t="s">
        <v>154</v>
      </c>
      <c r="C74" s="54">
        <f>C75+C76+C77+C78+C79</f>
        <v>0</v>
      </c>
      <c r="D74" s="54">
        <f>D75+D76+D77+D78+D79</f>
        <v>0</v>
      </c>
      <c r="E74" s="32">
        <f t="shared" si="8"/>
        <v>0</v>
      </c>
      <c r="F74" s="54">
        <f>F75+F76+F77+F78+F79</f>
        <v>0</v>
      </c>
      <c r="G74" s="54">
        <f>G75+G76+G77+G78+G79</f>
        <v>0</v>
      </c>
      <c r="H74" s="54">
        <f>H75+H76+H77+H78+H79</f>
        <v>0</v>
      </c>
      <c r="I74" s="54">
        <f>I75+I76+I77+I78+I79</f>
        <v>0</v>
      </c>
      <c r="J74" s="32">
        <f t="shared" si="9"/>
        <v>0</v>
      </c>
    </row>
    <row r="75" spans="1:10" ht="16.5" customHeight="1">
      <c r="A75" s="50" t="s">
        <v>155</v>
      </c>
      <c r="B75" s="43" t="s">
        <v>156</v>
      </c>
      <c r="C75" s="44"/>
      <c r="D75" s="36"/>
      <c r="E75" s="39">
        <f t="shared" si="8"/>
        <v>0</v>
      </c>
      <c r="F75" s="37"/>
      <c r="G75" s="37"/>
      <c r="H75" s="39"/>
      <c r="I75" s="39"/>
      <c r="J75" s="39">
        <f t="shared" si="9"/>
        <v>0</v>
      </c>
    </row>
    <row r="76" spans="1:10" ht="39" customHeight="1">
      <c r="A76" s="51" t="s">
        <v>157</v>
      </c>
      <c r="B76" s="43" t="s">
        <v>158</v>
      </c>
      <c r="C76" s="44"/>
      <c r="D76" s="36"/>
      <c r="E76" s="39">
        <f t="shared" si="8"/>
        <v>0</v>
      </c>
      <c r="F76" s="37"/>
      <c r="G76" s="37"/>
      <c r="H76" s="39"/>
      <c r="I76" s="39"/>
      <c r="J76" s="39">
        <f t="shared" si="9"/>
        <v>0</v>
      </c>
    </row>
    <row r="77" spans="1:10" ht="39" customHeight="1">
      <c r="A77" s="51" t="s">
        <v>159</v>
      </c>
      <c r="B77" s="43" t="s">
        <v>160</v>
      </c>
      <c r="C77" s="44"/>
      <c r="D77" s="36"/>
      <c r="E77" s="39">
        <f t="shared" si="8"/>
        <v>0</v>
      </c>
      <c r="F77" s="37"/>
      <c r="G77" s="37"/>
      <c r="H77" s="39"/>
      <c r="I77" s="39"/>
      <c r="J77" s="39">
        <f t="shared" si="9"/>
        <v>0</v>
      </c>
    </row>
    <row r="78" spans="1:10" ht="30.75" customHeight="1">
      <c r="A78" s="51" t="s">
        <v>161</v>
      </c>
      <c r="B78" s="43" t="s">
        <v>162</v>
      </c>
      <c r="C78" s="44"/>
      <c r="D78" s="36"/>
      <c r="E78" s="39">
        <f t="shared" si="8"/>
        <v>0</v>
      </c>
      <c r="F78" s="37"/>
      <c r="G78" s="37"/>
      <c r="H78" s="39"/>
      <c r="I78" s="39"/>
      <c r="J78" s="39">
        <f t="shared" si="9"/>
        <v>0</v>
      </c>
    </row>
    <row r="79" spans="1:10" ht="70.5" customHeight="1">
      <c r="A79" s="51" t="s">
        <v>163</v>
      </c>
      <c r="B79" s="43" t="s">
        <v>164</v>
      </c>
      <c r="C79" s="44"/>
      <c r="D79" s="36"/>
      <c r="E79" s="39">
        <f t="shared" si="8"/>
        <v>0</v>
      </c>
      <c r="F79" s="37"/>
      <c r="G79" s="37"/>
      <c r="H79" s="39"/>
      <c r="I79" s="39"/>
      <c r="J79" s="39">
        <f t="shared" si="9"/>
        <v>0</v>
      </c>
    </row>
    <row r="80" spans="1:10" ht="42" customHeight="1">
      <c r="A80" s="29" t="s">
        <v>165</v>
      </c>
      <c r="B80" s="49" t="s">
        <v>166</v>
      </c>
      <c r="C80" s="54">
        <f>C81+C82+C83+C84+C85+C89+C93+C94+C95+C96</f>
        <v>9553000</v>
      </c>
      <c r="D80" s="54">
        <f>D81+D82+D83+D84+D85+D89+D93+D94+D95+D96</f>
        <v>9938000</v>
      </c>
      <c r="E80" s="32">
        <f t="shared" si="8"/>
        <v>9891432</v>
      </c>
      <c r="F80" s="54">
        <f>F81+F82+F83+F84+F85+F89+F93+F94+F95+F96</f>
        <v>0</v>
      </c>
      <c r="G80" s="54">
        <f>G81+G82+G83+G84+G85+G89+G93+G94+G95+G96</f>
        <v>9891432</v>
      </c>
      <c r="H80" s="54">
        <f>H81+H82+H83+H84+H85+H89+H93+H94+H95+H96</f>
        <v>9891432</v>
      </c>
      <c r="I80" s="54">
        <f>I81+I82+I83+I84+I85+I89+I93+I94+I95+I96</f>
        <v>0</v>
      </c>
      <c r="J80" s="32">
        <f t="shared" si="9"/>
        <v>0</v>
      </c>
    </row>
    <row r="81" spans="1:10" ht="17.25" customHeight="1">
      <c r="A81" s="34" t="s">
        <v>167</v>
      </c>
      <c r="B81" s="43" t="s">
        <v>168</v>
      </c>
      <c r="C81" s="44"/>
      <c r="D81" s="36"/>
      <c r="E81" s="39">
        <f t="shared" si="8"/>
        <v>0</v>
      </c>
      <c r="F81" s="37"/>
      <c r="G81" s="37"/>
      <c r="H81" s="39"/>
      <c r="I81" s="39"/>
      <c r="J81" s="39">
        <f t="shared" si="9"/>
        <v>0</v>
      </c>
    </row>
    <row r="82" spans="1:10" ht="25.5" customHeight="1">
      <c r="A82" s="34" t="s">
        <v>169</v>
      </c>
      <c r="B82" s="43" t="s">
        <v>170</v>
      </c>
      <c r="C82" s="44">
        <v>100000</v>
      </c>
      <c r="D82" s="36">
        <v>100000</v>
      </c>
      <c r="E82" s="39">
        <f t="shared" si="8"/>
        <v>100000</v>
      </c>
      <c r="F82" s="37"/>
      <c r="G82" s="37">
        <f>H82-F82</f>
        <v>100000</v>
      </c>
      <c r="H82" s="39">
        <v>100000</v>
      </c>
      <c r="I82" s="39"/>
      <c r="J82" s="39">
        <f t="shared" si="9"/>
        <v>0</v>
      </c>
    </row>
    <row r="83" spans="1:10" ht="30" customHeight="1">
      <c r="A83" s="34" t="s">
        <v>171</v>
      </c>
      <c r="B83" s="43" t="s">
        <v>172</v>
      </c>
      <c r="C83" s="44">
        <v>293000</v>
      </c>
      <c r="D83" s="36">
        <v>356000</v>
      </c>
      <c r="E83" s="39">
        <f t="shared" si="8"/>
        <v>310394</v>
      </c>
      <c r="F83" s="37"/>
      <c r="G83" s="37">
        <v>310394</v>
      </c>
      <c r="H83" s="39">
        <v>310394</v>
      </c>
      <c r="I83" s="39"/>
      <c r="J83" s="39">
        <f t="shared" si="9"/>
        <v>0</v>
      </c>
    </row>
    <row r="84" spans="1:10" ht="27" customHeight="1">
      <c r="A84" s="34" t="s">
        <v>173</v>
      </c>
      <c r="B84" s="43" t="s">
        <v>174</v>
      </c>
      <c r="C84" s="44"/>
      <c r="D84" s="36"/>
      <c r="E84" s="39">
        <f t="shared" si="8"/>
        <v>0</v>
      </c>
      <c r="F84" s="37"/>
      <c r="G84" s="37"/>
      <c r="H84" s="39"/>
      <c r="I84" s="39"/>
      <c r="J84" s="39">
        <f t="shared" si="9"/>
        <v>0</v>
      </c>
    </row>
    <row r="85" spans="1:10" ht="38.25" customHeight="1">
      <c r="A85" s="34" t="s">
        <v>175</v>
      </c>
      <c r="B85" s="43" t="s">
        <v>176</v>
      </c>
      <c r="C85" s="54">
        <f>C86+C87+C88</f>
        <v>0</v>
      </c>
      <c r="D85" s="54">
        <f>D86+D87+D88</f>
        <v>0</v>
      </c>
      <c r="E85" s="32">
        <f t="shared" si="8"/>
        <v>0</v>
      </c>
      <c r="F85" s="54">
        <f>F86+F87+F88</f>
        <v>0</v>
      </c>
      <c r="G85" s="54">
        <f>G86+G87+G88</f>
        <v>0</v>
      </c>
      <c r="H85" s="54">
        <f>H86+H87+H88</f>
        <v>0</v>
      </c>
      <c r="I85" s="54">
        <f>I86+I87+I88</f>
        <v>0</v>
      </c>
      <c r="J85" s="32">
        <f t="shared" si="9"/>
        <v>0</v>
      </c>
    </row>
    <row r="86" spans="1:10" ht="40.5" customHeight="1">
      <c r="A86" s="34" t="s">
        <v>177</v>
      </c>
      <c r="B86" s="43" t="s">
        <v>178</v>
      </c>
      <c r="C86" s="44"/>
      <c r="D86" s="36"/>
      <c r="E86" s="39">
        <f t="shared" si="8"/>
        <v>0</v>
      </c>
      <c r="F86" s="37"/>
      <c r="G86" s="37"/>
      <c r="H86" s="39"/>
      <c r="I86" s="39"/>
      <c r="J86" s="39">
        <f t="shared" si="9"/>
        <v>0</v>
      </c>
    </row>
    <row r="87" spans="1:10" ht="26.25" customHeight="1">
      <c r="A87" s="34" t="s">
        <v>179</v>
      </c>
      <c r="B87" s="43" t="s">
        <v>180</v>
      </c>
      <c r="C87" s="44"/>
      <c r="D87" s="36"/>
      <c r="E87" s="39">
        <f t="shared" si="8"/>
        <v>0</v>
      </c>
      <c r="F87" s="37"/>
      <c r="G87" s="37"/>
      <c r="H87" s="39"/>
      <c r="I87" s="39"/>
      <c r="J87" s="39">
        <f t="shared" si="9"/>
        <v>0</v>
      </c>
    </row>
    <row r="88" spans="1:10" ht="27.75" customHeight="1">
      <c r="A88" s="34" t="s">
        <v>181</v>
      </c>
      <c r="B88" s="43" t="s">
        <v>182</v>
      </c>
      <c r="C88" s="44"/>
      <c r="D88" s="36"/>
      <c r="E88" s="39">
        <f t="shared" si="8"/>
        <v>0</v>
      </c>
      <c r="F88" s="37"/>
      <c r="G88" s="37"/>
      <c r="H88" s="39"/>
      <c r="I88" s="39"/>
      <c r="J88" s="39">
        <f t="shared" si="9"/>
        <v>0</v>
      </c>
    </row>
    <row r="89" spans="1:10" ht="39.75" customHeight="1">
      <c r="A89" s="34" t="s">
        <v>183</v>
      </c>
      <c r="B89" s="43" t="s">
        <v>184</v>
      </c>
      <c r="C89" s="54">
        <f>C90+C91+C92</f>
        <v>0</v>
      </c>
      <c r="D89" s="54">
        <f>D90+D91+D92</f>
        <v>0</v>
      </c>
      <c r="E89" s="32">
        <f t="shared" si="8"/>
        <v>0</v>
      </c>
      <c r="F89" s="54">
        <f>F90+F91+F92</f>
        <v>0</v>
      </c>
      <c r="G89" s="54">
        <f>G90+G91+G92</f>
        <v>0</v>
      </c>
      <c r="H89" s="54">
        <f>H90+H91+H92</f>
        <v>0</v>
      </c>
      <c r="I89" s="54">
        <f>I90+I91+I92</f>
        <v>0</v>
      </c>
      <c r="J89" s="32">
        <f t="shared" si="9"/>
        <v>0</v>
      </c>
    </row>
    <row r="90" spans="1:10" ht="41.25" customHeight="1">
      <c r="A90" s="34" t="s">
        <v>185</v>
      </c>
      <c r="B90" s="43" t="s">
        <v>186</v>
      </c>
      <c r="C90" s="44"/>
      <c r="D90" s="36"/>
      <c r="E90" s="39">
        <f t="shared" si="8"/>
        <v>0</v>
      </c>
      <c r="F90" s="37"/>
      <c r="G90" s="37"/>
      <c r="H90" s="39"/>
      <c r="I90" s="39"/>
      <c r="J90" s="39">
        <f t="shared" si="9"/>
        <v>0</v>
      </c>
    </row>
    <row r="91" spans="1:10" ht="39" customHeight="1">
      <c r="A91" s="34" t="s">
        <v>187</v>
      </c>
      <c r="B91" s="43" t="s">
        <v>188</v>
      </c>
      <c r="C91" s="44"/>
      <c r="D91" s="36"/>
      <c r="E91" s="39">
        <f t="shared" si="8"/>
        <v>0</v>
      </c>
      <c r="F91" s="37"/>
      <c r="G91" s="37"/>
      <c r="H91" s="39"/>
      <c r="I91" s="39"/>
      <c r="J91" s="39">
        <f t="shared" si="9"/>
        <v>0</v>
      </c>
    </row>
    <row r="92" spans="1:10" ht="31.5" customHeight="1">
      <c r="A92" s="34" t="s">
        <v>189</v>
      </c>
      <c r="B92" s="43" t="s">
        <v>190</v>
      </c>
      <c r="C92" s="44"/>
      <c r="D92" s="36"/>
      <c r="E92" s="39">
        <f t="shared" si="8"/>
        <v>0</v>
      </c>
      <c r="F92" s="37"/>
      <c r="G92" s="37"/>
      <c r="H92" s="39"/>
      <c r="I92" s="39"/>
      <c r="J92" s="39">
        <f t="shared" si="9"/>
        <v>0</v>
      </c>
    </row>
    <row r="93" spans="1:10" ht="27" customHeight="1">
      <c r="A93" s="34" t="s">
        <v>191</v>
      </c>
      <c r="B93" s="43" t="s">
        <v>192</v>
      </c>
      <c r="C93" s="44"/>
      <c r="D93" s="36"/>
      <c r="E93" s="39">
        <f t="shared" si="8"/>
        <v>0</v>
      </c>
      <c r="F93" s="37"/>
      <c r="G93" s="37"/>
      <c r="H93" s="39"/>
      <c r="I93" s="39"/>
      <c r="J93" s="39">
        <f t="shared" si="9"/>
        <v>0</v>
      </c>
    </row>
    <row r="94" spans="1:10" ht="31.15" customHeight="1">
      <c r="A94" s="55" t="s">
        <v>193</v>
      </c>
      <c r="B94" s="43" t="s">
        <v>194</v>
      </c>
      <c r="C94" s="44"/>
      <c r="D94" s="36"/>
      <c r="E94" s="39">
        <f t="shared" ref="E94:E157" si="10">F94+G94</f>
        <v>0</v>
      </c>
      <c r="F94" s="37"/>
      <c r="G94" s="37"/>
      <c r="H94" s="39"/>
      <c r="I94" s="39"/>
      <c r="J94" s="39">
        <f t="shared" ref="J94:J157" si="11">E94-H94-I94</f>
        <v>0</v>
      </c>
    </row>
    <row r="95" spans="1:10" ht="31.5" customHeight="1">
      <c r="A95" s="55" t="s">
        <v>195</v>
      </c>
      <c r="B95" s="43" t="s">
        <v>196</v>
      </c>
      <c r="C95" s="44">
        <v>9160000</v>
      </c>
      <c r="D95" s="36">
        <v>9482000</v>
      </c>
      <c r="E95" s="39">
        <f t="shared" si="10"/>
        <v>9481038</v>
      </c>
      <c r="F95" s="37">
        <v>0</v>
      </c>
      <c r="G95" s="37">
        <f>H95-F95</f>
        <v>9481038</v>
      </c>
      <c r="H95" s="39">
        <v>9481038</v>
      </c>
      <c r="I95" s="39"/>
      <c r="J95" s="39">
        <f t="shared" si="11"/>
        <v>0</v>
      </c>
    </row>
    <row r="96" spans="1:10" ht="31.5" customHeight="1">
      <c r="A96" s="55" t="s">
        <v>197</v>
      </c>
      <c r="B96" s="43" t="s">
        <v>198</v>
      </c>
      <c r="C96" s="44"/>
      <c r="D96" s="36"/>
      <c r="E96" s="39">
        <f t="shared" si="10"/>
        <v>0</v>
      </c>
      <c r="F96" s="37"/>
      <c r="G96" s="37"/>
      <c r="H96" s="39"/>
      <c r="I96" s="39"/>
      <c r="J96" s="39">
        <f t="shared" si="11"/>
        <v>0</v>
      </c>
    </row>
    <row r="97" spans="1:10" ht="41.25" customHeight="1">
      <c r="A97" s="29" t="s">
        <v>199</v>
      </c>
      <c r="B97" s="49" t="s">
        <v>200</v>
      </c>
      <c r="C97" s="54">
        <f>C98+C102+C106+C110+C115+C118+C123+C128+C133+C138+C143+C148+C152+C157</f>
        <v>0</v>
      </c>
      <c r="D97" s="54">
        <f>D98+D102+D106+D110+D115+D118+D123+D128+D133+D138+D143+D148+D152+D157</f>
        <v>0</v>
      </c>
      <c r="E97" s="32">
        <f t="shared" si="10"/>
        <v>0</v>
      </c>
      <c r="F97" s="54">
        <f>F98+F102+F106+F110+F115+F118+F123+F128+F133+F138+F143+F148+F152+F157</f>
        <v>0</v>
      </c>
      <c r="G97" s="54">
        <f>G98+G102+G106+G110+G115+G118+G123+G128+G133+G138+G143+G148+G152+G157</f>
        <v>0</v>
      </c>
      <c r="H97" s="54">
        <f>H98+H102+H106+H110+H115+H118+H123+H128+H133+H138+H143+H148+H152+H157</f>
        <v>0</v>
      </c>
      <c r="I97" s="54">
        <f>I98+I102+I106+I110+I115+I118+I123+I128+I133+I138+I143+I148+I152+I157</f>
        <v>0</v>
      </c>
      <c r="J97" s="32">
        <f t="shared" si="11"/>
        <v>0</v>
      </c>
    </row>
    <row r="98" spans="1:10" ht="27.75" customHeight="1">
      <c r="A98" s="34" t="s">
        <v>201</v>
      </c>
      <c r="B98" s="43" t="s">
        <v>202</v>
      </c>
      <c r="C98" s="54">
        <f>C99+C100+C101</f>
        <v>0</v>
      </c>
      <c r="D98" s="54">
        <f>D99+D100+D101</f>
        <v>0</v>
      </c>
      <c r="E98" s="32">
        <f t="shared" si="10"/>
        <v>0</v>
      </c>
      <c r="F98" s="54">
        <f>F99+F100+F101</f>
        <v>0</v>
      </c>
      <c r="G98" s="54">
        <f>G99+G100+G101</f>
        <v>0</v>
      </c>
      <c r="H98" s="54">
        <f>H99+H100+H101</f>
        <v>0</v>
      </c>
      <c r="I98" s="54">
        <f>I99+I100+I101</f>
        <v>0</v>
      </c>
      <c r="J98" s="32">
        <f t="shared" si="11"/>
        <v>0</v>
      </c>
    </row>
    <row r="99" spans="1:10" ht="17.25" customHeight="1">
      <c r="A99" s="34" t="s">
        <v>203</v>
      </c>
      <c r="B99" s="43" t="s">
        <v>204</v>
      </c>
      <c r="C99" s="44"/>
      <c r="D99" s="36"/>
      <c r="E99" s="39">
        <f t="shared" si="10"/>
        <v>0</v>
      </c>
      <c r="F99" s="37"/>
      <c r="G99" s="37"/>
      <c r="H99" s="39"/>
      <c r="I99" s="39"/>
      <c r="J99" s="39">
        <f t="shared" si="11"/>
        <v>0</v>
      </c>
    </row>
    <row r="100" spans="1:10" ht="18.399999999999999" customHeight="1">
      <c r="A100" s="34" t="s">
        <v>205</v>
      </c>
      <c r="B100" s="43" t="s">
        <v>206</v>
      </c>
      <c r="C100" s="44"/>
      <c r="D100" s="36"/>
      <c r="E100" s="39">
        <f t="shared" si="10"/>
        <v>0</v>
      </c>
      <c r="F100" s="37"/>
      <c r="G100" s="37"/>
      <c r="H100" s="39"/>
      <c r="I100" s="39"/>
      <c r="J100" s="39">
        <f t="shared" si="11"/>
        <v>0</v>
      </c>
    </row>
    <row r="101" spans="1:10" ht="18.399999999999999" customHeight="1">
      <c r="A101" s="56" t="s">
        <v>207</v>
      </c>
      <c r="B101" s="43" t="s">
        <v>208</v>
      </c>
      <c r="C101" s="44"/>
      <c r="D101" s="36"/>
      <c r="E101" s="39">
        <f t="shared" si="10"/>
        <v>0</v>
      </c>
      <c r="F101" s="37"/>
      <c r="G101" s="37"/>
      <c r="H101" s="39"/>
      <c r="I101" s="39"/>
      <c r="J101" s="39">
        <f t="shared" si="11"/>
        <v>0</v>
      </c>
    </row>
    <row r="102" spans="1:10" ht="28.5" customHeight="1">
      <c r="A102" s="34" t="s">
        <v>209</v>
      </c>
      <c r="B102" s="43" t="s">
        <v>210</v>
      </c>
      <c r="C102" s="54">
        <f>C103+C104+C105</f>
        <v>0</v>
      </c>
      <c r="D102" s="54">
        <f>D103+D104+D105</f>
        <v>0</v>
      </c>
      <c r="E102" s="32">
        <f t="shared" si="10"/>
        <v>0</v>
      </c>
      <c r="F102" s="54">
        <f>F103+F104+F105</f>
        <v>0</v>
      </c>
      <c r="G102" s="54">
        <f>G103+G104+G105</f>
        <v>0</v>
      </c>
      <c r="H102" s="54">
        <f>H103+H104+H105</f>
        <v>0</v>
      </c>
      <c r="I102" s="54">
        <f>I103+I104+I105</f>
        <v>0</v>
      </c>
      <c r="J102" s="32">
        <f t="shared" si="11"/>
        <v>0</v>
      </c>
    </row>
    <row r="103" spans="1:10" ht="20.45" customHeight="1">
      <c r="A103" s="34" t="s">
        <v>203</v>
      </c>
      <c r="B103" s="43" t="s">
        <v>211</v>
      </c>
      <c r="C103" s="44"/>
      <c r="D103" s="36"/>
      <c r="E103" s="39">
        <f t="shared" si="10"/>
        <v>0</v>
      </c>
      <c r="F103" s="37"/>
      <c r="G103" s="37"/>
      <c r="H103" s="39"/>
      <c r="I103" s="39"/>
      <c r="J103" s="39">
        <f t="shared" si="11"/>
        <v>0</v>
      </c>
    </row>
    <row r="104" spans="1:10" ht="18.75" customHeight="1">
      <c r="A104" s="34" t="s">
        <v>205</v>
      </c>
      <c r="B104" s="43" t="s">
        <v>212</v>
      </c>
      <c r="C104" s="44"/>
      <c r="D104" s="36"/>
      <c r="E104" s="39">
        <f t="shared" si="10"/>
        <v>0</v>
      </c>
      <c r="F104" s="37"/>
      <c r="G104" s="37"/>
      <c r="H104" s="39"/>
      <c r="I104" s="39"/>
      <c r="J104" s="39">
        <f t="shared" si="11"/>
        <v>0</v>
      </c>
    </row>
    <row r="105" spans="1:10" ht="16.5" customHeight="1">
      <c r="A105" s="56" t="s">
        <v>207</v>
      </c>
      <c r="B105" s="43" t="s">
        <v>213</v>
      </c>
      <c r="C105" s="44"/>
      <c r="D105" s="36"/>
      <c r="E105" s="39">
        <f t="shared" si="10"/>
        <v>0</v>
      </c>
      <c r="F105" s="37"/>
      <c r="G105" s="37"/>
      <c r="H105" s="39"/>
      <c r="I105" s="39"/>
      <c r="J105" s="39">
        <f t="shared" si="11"/>
        <v>0</v>
      </c>
    </row>
    <row r="106" spans="1:10" ht="27.75" customHeight="1">
      <c r="A106" s="34" t="s">
        <v>214</v>
      </c>
      <c r="B106" s="43" t="s">
        <v>215</v>
      </c>
      <c r="C106" s="54">
        <f>C107+C108+C109</f>
        <v>0</v>
      </c>
      <c r="D106" s="54">
        <f>D107+D108+D109</f>
        <v>0</v>
      </c>
      <c r="E106" s="32">
        <f t="shared" si="10"/>
        <v>0</v>
      </c>
      <c r="F106" s="54">
        <f>F107+F108+F109</f>
        <v>0</v>
      </c>
      <c r="G106" s="54">
        <f>G107+G108+G109</f>
        <v>0</v>
      </c>
      <c r="H106" s="54">
        <f>H107+H108+H109</f>
        <v>0</v>
      </c>
      <c r="I106" s="54">
        <f>I107+I108+I109</f>
        <v>0</v>
      </c>
      <c r="J106" s="32">
        <f t="shared" si="11"/>
        <v>0</v>
      </c>
    </row>
    <row r="107" spans="1:10" ht="18.75" customHeight="1">
      <c r="A107" s="34" t="s">
        <v>203</v>
      </c>
      <c r="B107" s="43" t="s">
        <v>216</v>
      </c>
      <c r="C107" s="44"/>
      <c r="D107" s="36"/>
      <c r="E107" s="39">
        <f t="shared" si="10"/>
        <v>0</v>
      </c>
      <c r="F107" s="37"/>
      <c r="G107" s="37"/>
      <c r="H107" s="39"/>
      <c r="I107" s="39"/>
      <c r="J107" s="39">
        <f t="shared" si="11"/>
        <v>0</v>
      </c>
    </row>
    <row r="108" spans="1:10" ht="18.75" customHeight="1">
      <c r="A108" s="34" t="s">
        <v>205</v>
      </c>
      <c r="B108" s="43" t="s">
        <v>217</v>
      </c>
      <c r="C108" s="44"/>
      <c r="D108" s="36"/>
      <c r="E108" s="39">
        <f t="shared" si="10"/>
        <v>0</v>
      </c>
      <c r="F108" s="37"/>
      <c r="G108" s="37"/>
      <c r="H108" s="39"/>
      <c r="I108" s="39"/>
      <c r="J108" s="39">
        <f t="shared" si="11"/>
        <v>0</v>
      </c>
    </row>
    <row r="109" spans="1:10" ht="14.25" customHeight="1">
      <c r="A109" s="56" t="s">
        <v>207</v>
      </c>
      <c r="B109" s="43" t="s">
        <v>218</v>
      </c>
      <c r="C109" s="44"/>
      <c r="D109" s="36"/>
      <c r="E109" s="39">
        <f t="shared" si="10"/>
        <v>0</v>
      </c>
      <c r="F109" s="37"/>
      <c r="G109" s="37"/>
      <c r="H109" s="39"/>
      <c r="I109" s="39"/>
      <c r="J109" s="39">
        <f t="shared" si="11"/>
        <v>0</v>
      </c>
    </row>
    <row r="110" spans="1:10" ht="28.5" customHeight="1">
      <c r="A110" s="34" t="s">
        <v>219</v>
      </c>
      <c r="B110" s="43" t="s">
        <v>220</v>
      </c>
      <c r="C110" s="54">
        <f>C111+C112+C113+C114</f>
        <v>0</v>
      </c>
      <c r="D110" s="54">
        <f>D111+D112+D113+D114</f>
        <v>0</v>
      </c>
      <c r="E110" s="32">
        <f t="shared" si="10"/>
        <v>0</v>
      </c>
      <c r="F110" s="54">
        <f>F111+F112+F113+F114</f>
        <v>0</v>
      </c>
      <c r="G110" s="54">
        <f>G111+G112+G113+G114</f>
        <v>0</v>
      </c>
      <c r="H110" s="54">
        <f>H111+H112+H113+H114</f>
        <v>0</v>
      </c>
      <c r="I110" s="54">
        <f>I111+I112+I113+I114</f>
        <v>0</v>
      </c>
      <c r="J110" s="32">
        <f t="shared" si="11"/>
        <v>0</v>
      </c>
    </row>
    <row r="111" spans="1:10" ht="17.25" customHeight="1">
      <c r="A111" s="34" t="s">
        <v>203</v>
      </c>
      <c r="B111" s="43" t="s">
        <v>221</v>
      </c>
      <c r="C111" s="44"/>
      <c r="D111" s="36"/>
      <c r="E111" s="39">
        <f t="shared" si="10"/>
        <v>0</v>
      </c>
      <c r="F111" s="37"/>
      <c r="G111" s="37"/>
      <c r="H111" s="39"/>
      <c r="I111" s="39"/>
      <c r="J111" s="39">
        <f t="shared" si="11"/>
        <v>0</v>
      </c>
    </row>
    <row r="112" spans="1:10" ht="18.75" customHeight="1">
      <c r="A112" s="34" t="s">
        <v>205</v>
      </c>
      <c r="B112" s="43" t="s">
        <v>222</v>
      </c>
      <c r="C112" s="44"/>
      <c r="D112" s="36"/>
      <c r="E112" s="39">
        <f t="shared" si="10"/>
        <v>0</v>
      </c>
      <c r="F112" s="37"/>
      <c r="G112" s="37"/>
      <c r="H112" s="39"/>
      <c r="I112" s="39"/>
      <c r="J112" s="39">
        <f t="shared" si="11"/>
        <v>0</v>
      </c>
    </row>
    <row r="113" spans="1:10" ht="15" customHeight="1">
      <c r="A113" s="34" t="s">
        <v>223</v>
      </c>
      <c r="B113" s="43" t="s">
        <v>224</v>
      </c>
      <c r="C113" s="44"/>
      <c r="D113" s="36"/>
      <c r="E113" s="39">
        <f t="shared" si="10"/>
        <v>0</v>
      </c>
      <c r="F113" s="37"/>
      <c r="G113" s="37"/>
      <c r="H113" s="39"/>
      <c r="I113" s="39"/>
      <c r="J113" s="39">
        <f t="shared" si="11"/>
        <v>0</v>
      </c>
    </row>
    <row r="114" spans="1:10" ht="15" customHeight="1">
      <c r="A114" s="56" t="s">
        <v>207</v>
      </c>
      <c r="B114" s="43" t="s">
        <v>225</v>
      </c>
      <c r="C114" s="44"/>
      <c r="D114" s="36"/>
      <c r="E114" s="39">
        <f t="shared" si="10"/>
        <v>0</v>
      </c>
      <c r="F114" s="37"/>
      <c r="G114" s="37"/>
      <c r="H114" s="39"/>
      <c r="I114" s="39"/>
      <c r="J114" s="39">
        <f t="shared" si="11"/>
        <v>0</v>
      </c>
    </row>
    <row r="115" spans="1:10" ht="25.5" customHeight="1">
      <c r="A115" s="34" t="s">
        <v>226</v>
      </c>
      <c r="B115" s="43" t="s">
        <v>227</v>
      </c>
      <c r="C115" s="54">
        <f>C116+C117</f>
        <v>0</v>
      </c>
      <c r="D115" s="54">
        <f>D116+D117</f>
        <v>0</v>
      </c>
      <c r="E115" s="32">
        <f t="shared" si="10"/>
        <v>0</v>
      </c>
      <c r="F115" s="54">
        <f>F116+F117</f>
        <v>0</v>
      </c>
      <c r="G115" s="54">
        <f>G116+G117</f>
        <v>0</v>
      </c>
      <c r="H115" s="54">
        <f>H116+H117</f>
        <v>0</v>
      </c>
      <c r="I115" s="54">
        <f>I116+I117</f>
        <v>0</v>
      </c>
      <c r="J115" s="32">
        <f t="shared" si="11"/>
        <v>0</v>
      </c>
    </row>
    <row r="116" spans="1:10" ht="17.649999999999999" customHeight="1">
      <c r="A116" s="34" t="s">
        <v>205</v>
      </c>
      <c r="B116" s="43" t="s">
        <v>228</v>
      </c>
      <c r="C116" s="44"/>
      <c r="D116" s="36"/>
      <c r="E116" s="39">
        <f t="shared" si="10"/>
        <v>0</v>
      </c>
      <c r="F116" s="37"/>
      <c r="G116" s="37"/>
      <c r="H116" s="39"/>
      <c r="I116" s="39"/>
      <c r="J116" s="39">
        <f t="shared" si="11"/>
        <v>0</v>
      </c>
    </row>
    <row r="117" spans="1:10" ht="15" customHeight="1">
      <c r="A117" s="56" t="s">
        <v>207</v>
      </c>
      <c r="B117" s="43" t="s">
        <v>229</v>
      </c>
      <c r="C117" s="44"/>
      <c r="D117" s="36"/>
      <c r="E117" s="39">
        <f t="shared" si="10"/>
        <v>0</v>
      </c>
      <c r="F117" s="37"/>
      <c r="G117" s="37"/>
      <c r="H117" s="39"/>
      <c r="I117" s="39"/>
      <c r="J117" s="39">
        <f t="shared" si="11"/>
        <v>0</v>
      </c>
    </row>
    <row r="118" spans="1:10" ht="27" customHeight="1">
      <c r="A118" s="34" t="s">
        <v>230</v>
      </c>
      <c r="B118" s="43" t="s">
        <v>231</v>
      </c>
      <c r="C118" s="54">
        <f>C119+C120+C121+C122</f>
        <v>0</v>
      </c>
      <c r="D118" s="54">
        <f>D119+D120+D121+D122</f>
        <v>0</v>
      </c>
      <c r="E118" s="32">
        <f t="shared" si="10"/>
        <v>0</v>
      </c>
      <c r="F118" s="54">
        <f>F119+F120+F121+F122</f>
        <v>0</v>
      </c>
      <c r="G118" s="54">
        <f>G119+G120+G121+G122</f>
        <v>0</v>
      </c>
      <c r="H118" s="54">
        <f>H119+H120+H121+H122</f>
        <v>0</v>
      </c>
      <c r="I118" s="54">
        <f>I119+I120+I121+I122</f>
        <v>0</v>
      </c>
      <c r="J118" s="32">
        <f t="shared" si="11"/>
        <v>0</v>
      </c>
    </row>
    <row r="119" spans="1:10" ht="18" customHeight="1">
      <c r="A119" s="34" t="s">
        <v>203</v>
      </c>
      <c r="B119" s="43" t="s">
        <v>232</v>
      </c>
      <c r="C119" s="44"/>
      <c r="D119" s="36"/>
      <c r="E119" s="39">
        <f t="shared" si="10"/>
        <v>0</v>
      </c>
      <c r="F119" s="37"/>
      <c r="G119" s="37"/>
      <c r="H119" s="39"/>
      <c r="I119" s="39"/>
      <c r="J119" s="39">
        <f t="shared" si="11"/>
        <v>0</v>
      </c>
    </row>
    <row r="120" spans="1:10" ht="15.75" customHeight="1">
      <c r="A120" s="34" t="s">
        <v>205</v>
      </c>
      <c r="B120" s="43" t="s">
        <v>233</v>
      </c>
      <c r="C120" s="44"/>
      <c r="D120" s="36"/>
      <c r="E120" s="39">
        <f t="shared" si="10"/>
        <v>0</v>
      </c>
      <c r="F120" s="37"/>
      <c r="G120" s="37"/>
      <c r="H120" s="39"/>
      <c r="I120" s="39"/>
      <c r="J120" s="39">
        <f t="shared" si="11"/>
        <v>0</v>
      </c>
    </row>
    <row r="121" spans="1:10" ht="15.75" customHeight="1">
      <c r="A121" s="34" t="s">
        <v>223</v>
      </c>
      <c r="B121" s="43" t="s">
        <v>234</v>
      </c>
      <c r="C121" s="44"/>
      <c r="D121" s="36"/>
      <c r="E121" s="39">
        <f t="shared" si="10"/>
        <v>0</v>
      </c>
      <c r="F121" s="37"/>
      <c r="G121" s="37"/>
      <c r="H121" s="39"/>
      <c r="I121" s="39"/>
      <c r="J121" s="39">
        <f t="shared" si="11"/>
        <v>0</v>
      </c>
    </row>
    <row r="122" spans="1:10" ht="15.75" customHeight="1">
      <c r="A122" s="56" t="s">
        <v>207</v>
      </c>
      <c r="B122" s="43" t="s">
        <v>235</v>
      </c>
      <c r="C122" s="44"/>
      <c r="D122" s="36"/>
      <c r="E122" s="39">
        <f t="shared" si="10"/>
        <v>0</v>
      </c>
      <c r="F122" s="37"/>
      <c r="G122" s="37"/>
      <c r="H122" s="39"/>
      <c r="I122" s="39"/>
      <c r="J122" s="39">
        <f t="shared" si="11"/>
        <v>0</v>
      </c>
    </row>
    <row r="123" spans="1:10" ht="25.5" customHeight="1">
      <c r="A123" s="34" t="s">
        <v>236</v>
      </c>
      <c r="B123" s="43" t="s">
        <v>237</v>
      </c>
      <c r="C123" s="54">
        <f>C124+C125+C126+C127</f>
        <v>0</v>
      </c>
      <c r="D123" s="54">
        <f>D124+D125+D126+D127</f>
        <v>0</v>
      </c>
      <c r="E123" s="32">
        <f t="shared" si="10"/>
        <v>0</v>
      </c>
      <c r="F123" s="54">
        <f>F124+F125+F126+F127</f>
        <v>0</v>
      </c>
      <c r="G123" s="54">
        <f>G124+G125+G126+G127</f>
        <v>0</v>
      </c>
      <c r="H123" s="54">
        <f>H124+H125+H126+H127</f>
        <v>0</v>
      </c>
      <c r="I123" s="54">
        <f>I124+I125+I126+I127</f>
        <v>0</v>
      </c>
      <c r="J123" s="32">
        <f t="shared" si="11"/>
        <v>0</v>
      </c>
    </row>
    <row r="124" spans="1:10" ht="20.45" customHeight="1">
      <c r="A124" s="34" t="s">
        <v>203</v>
      </c>
      <c r="B124" s="43" t="s">
        <v>238</v>
      </c>
      <c r="C124" s="44"/>
      <c r="D124" s="36"/>
      <c r="E124" s="39">
        <f t="shared" si="10"/>
        <v>0</v>
      </c>
      <c r="F124" s="37"/>
      <c r="G124" s="37"/>
      <c r="H124" s="39"/>
      <c r="I124" s="39"/>
      <c r="J124" s="39">
        <f t="shared" si="11"/>
        <v>0</v>
      </c>
    </row>
    <row r="125" spans="1:10" ht="18" customHeight="1">
      <c r="A125" s="34" t="s">
        <v>205</v>
      </c>
      <c r="B125" s="43" t="s">
        <v>239</v>
      </c>
      <c r="C125" s="44"/>
      <c r="D125" s="36"/>
      <c r="E125" s="39">
        <f t="shared" si="10"/>
        <v>0</v>
      </c>
      <c r="F125" s="37"/>
      <c r="G125" s="37"/>
      <c r="H125" s="39"/>
      <c r="I125" s="39"/>
      <c r="J125" s="39">
        <f t="shared" si="11"/>
        <v>0</v>
      </c>
    </row>
    <row r="126" spans="1:10" ht="16.5" customHeight="1">
      <c r="A126" s="34" t="s">
        <v>223</v>
      </c>
      <c r="B126" s="43" t="s">
        <v>240</v>
      </c>
      <c r="C126" s="44"/>
      <c r="D126" s="36"/>
      <c r="E126" s="39">
        <f t="shared" si="10"/>
        <v>0</v>
      </c>
      <c r="F126" s="37"/>
      <c r="G126" s="37"/>
      <c r="H126" s="39"/>
      <c r="I126" s="39"/>
      <c r="J126" s="39">
        <f t="shared" si="11"/>
        <v>0</v>
      </c>
    </row>
    <row r="127" spans="1:10" ht="16.5" customHeight="1">
      <c r="A127" s="56" t="s">
        <v>207</v>
      </c>
      <c r="B127" s="43" t="s">
        <v>241</v>
      </c>
      <c r="C127" s="44"/>
      <c r="D127" s="36"/>
      <c r="E127" s="39">
        <f t="shared" si="10"/>
        <v>0</v>
      </c>
      <c r="F127" s="37"/>
      <c r="G127" s="37"/>
      <c r="H127" s="39"/>
      <c r="I127" s="39"/>
      <c r="J127" s="39">
        <f t="shared" si="11"/>
        <v>0</v>
      </c>
    </row>
    <row r="128" spans="1:10" ht="30" customHeight="1">
      <c r="A128" s="34" t="s">
        <v>242</v>
      </c>
      <c r="B128" s="43" t="s">
        <v>243</v>
      </c>
      <c r="C128" s="54">
        <f>C129+C130+C131+C132</f>
        <v>0</v>
      </c>
      <c r="D128" s="54">
        <f>D129+D130+D131+D132</f>
        <v>0</v>
      </c>
      <c r="E128" s="32">
        <f t="shared" si="10"/>
        <v>0</v>
      </c>
      <c r="F128" s="54">
        <f>F129+F130+F131+F132</f>
        <v>0</v>
      </c>
      <c r="G128" s="54">
        <f>G129+G130+G131+G132</f>
        <v>0</v>
      </c>
      <c r="H128" s="54">
        <f>H129+H130+H131+H132</f>
        <v>0</v>
      </c>
      <c r="I128" s="54">
        <f>I129+I130+I131+I132</f>
        <v>0</v>
      </c>
      <c r="J128" s="32">
        <f t="shared" si="11"/>
        <v>0</v>
      </c>
    </row>
    <row r="129" spans="1:10" ht="17.25" customHeight="1">
      <c r="A129" s="34" t="s">
        <v>203</v>
      </c>
      <c r="B129" s="43" t="s">
        <v>244</v>
      </c>
      <c r="C129" s="44"/>
      <c r="D129" s="36"/>
      <c r="E129" s="39">
        <f t="shared" si="10"/>
        <v>0</v>
      </c>
      <c r="F129" s="37"/>
      <c r="G129" s="37"/>
      <c r="H129" s="39"/>
      <c r="I129" s="39"/>
      <c r="J129" s="39">
        <f t="shared" si="11"/>
        <v>0</v>
      </c>
    </row>
    <row r="130" spans="1:10" ht="18" customHeight="1">
      <c r="A130" s="34" t="s">
        <v>205</v>
      </c>
      <c r="B130" s="43" t="s">
        <v>245</v>
      </c>
      <c r="C130" s="44"/>
      <c r="D130" s="36"/>
      <c r="E130" s="39">
        <f t="shared" si="10"/>
        <v>0</v>
      </c>
      <c r="F130" s="37"/>
      <c r="G130" s="37"/>
      <c r="H130" s="39"/>
      <c r="I130" s="39"/>
      <c r="J130" s="39">
        <f t="shared" si="11"/>
        <v>0</v>
      </c>
    </row>
    <row r="131" spans="1:10" ht="14.25" customHeight="1">
      <c r="A131" s="34" t="s">
        <v>223</v>
      </c>
      <c r="B131" s="43" t="s">
        <v>246</v>
      </c>
      <c r="C131" s="44"/>
      <c r="D131" s="36"/>
      <c r="E131" s="39">
        <f t="shared" si="10"/>
        <v>0</v>
      </c>
      <c r="F131" s="37"/>
      <c r="G131" s="37"/>
      <c r="H131" s="39"/>
      <c r="I131" s="39"/>
      <c r="J131" s="39">
        <f t="shared" si="11"/>
        <v>0</v>
      </c>
    </row>
    <row r="132" spans="1:10" ht="14.25" customHeight="1">
      <c r="A132" s="56" t="s">
        <v>207</v>
      </c>
      <c r="B132" s="43" t="s">
        <v>247</v>
      </c>
      <c r="C132" s="44"/>
      <c r="D132" s="36"/>
      <c r="E132" s="39">
        <f t="shared" si="10"/>
        <v>0</v>
      </c>
      <c r="F132" s="37"/>
      <c r="G132" s="37"/>
      <c r="H132" s="39"/>
      <c r="I132" s="39"/>
      <c r="J132" s="39">
        <f t="shared" si="11"/>
        <v>0</v>
      </c>
    </row>
    <row r="133" spans="1:10" ht="30" customHeight="1">
      <c r="A133" s="34" t="s">
        <v>248</v>
      </c>
      <c r="B133" s="43" t="s">
        <v>249</v>
      </c>
      <c r="C133" s="54">
        <f>C134+C135+C136+C137</f>
        <v>0</v>
      </c>
      <c r="D133" s="54">
        <f>D134+D135+D136+D137</f>
        <v>0</v>
      </c>
      <c r="E133" s="32">
        <f t="shared" si="10"/>
        <v>0</v>
      </c>
      <c r="F133" s="54">
        <f>F134+F135+F136+F137</f>
        <v>0</v>
      </c>
      <c r="G133" s="54">
        <f>G134+G135+G136+G137</f>
        <v>0</v>
      </c>
      <c r="H133" s="54">
        <f>H134+H135+H136+H137</f>
        <v>0</v>
      </c>
      <c r="I133" s="54">
        <f>I134+I135+I136+I137</f>
        <v>0</v>
      </c>
      <c r="J133" s="32">
        <f t="shared" si="11"/>
        <v>0</v>
      </c>
    </row>
    <row r="134" spans="1:10" ht="17.649999999999999" customHeight="1">
      <c r="A134" s="34" t="s">
        <v>203</v>
      </c>
      <c r="B134" s="43" t="s">
        <v>250</v>
      </c>
      <c r="C134" s="44"/>
      <c r="D134" s="36"/>
      <c r="E134" s="39">
        <f t="shared" si="10"/>
        <v>0</v>
      </c>
      <c r="F134" s="37"/>
      <c r="G134" s="37"/>
      <c r="H134" s="39"/>
      <c r="I134" s="39"/>
      <c r="J134" s="39">
        <f t="shared" si="11"/>
        <v>0</v>
      </c>
    </row>
    <row r="135" spans="1:10" ht="15.6" customHeight="1">
      <c r="A135" s="34" t="s">
        <v>205</v>
      </c>
      <c r="B135" s="43" t="s">
        <v>251</v>
      </c>
      <c r="C135" s="44"/>
      <c r="D135" s="36"/>
      <c r="E135" s="39">
        <f t="shared" si="10"/>
        <v>0</v>
      </c>
      <c r="F135" s="37"/>
      <c r="G135" s="37"/>
      <c r="H135" s="39"/>
      <c r="I135" s="39"/>
      <c r="J135" s="39">
        <f t="shared" si="11"/>
        <v>0</v>
      </c>
    </row>
    <row r="136" spans="1:10" ht="17.25" customHeight="1">
      <c r="A136" s="34" t="s">
        <v>223</v>
      </c>
      <c r="B136" s="43" t="s">
        <v>252</v>
      </c>
      <c r="C136" s="44"/>
      <c r="D136" s="36"/>
      <c r="E136" s="39">
        <f t="shared" si="10"/>
        <v>0</v>
      </c>
      <c r="F136" s="37"/>
      <c r="G136" s="37"/>
      <c r="H136" s="39"/>
      <c r="I136" s="39"/>
      <c r="J136" s="39">
        <f t="shared" si="11"/>
        <v>0</v>
      </c>
    </row>
    <row r="137" spans="1:10" ht="17.25" customHeight="1">
      <c r="A137" s="56" t="s">
        <v>207</v>
      </c>
      <c r="B137" s="43" t="s">
        <v>253</v>
      </c>
      <c r="C137" s="44"/>
      <c r="D137" s="36"/>
      <c r="E137" s="39">
        <f t="shared" si="10"/>
        <v>0</v>
      </c>
      <c r="F137" s="37"/>
      <c r="G137" s="37"/>
      <c r="H137" s="39"/>
      <c r="I137" s="39"/>
      <c r="J137" s="39">
        <f t="shared" si="11"/>
        <v>0</v>
      </c>
    </row>
    <row r="138" spans="1:10" ht="27" customHeight="1">
      <c r="A138" s="34" t="s">
        <v>254</v>
      </c>
      <c r="B138" s="43" t="s">
        <v>255</v>
      </c>
      <c r="C138" s="57">
        <f>C139+C140+C141+C142</f>
        <v>0</v>
      </c>
      <c r="D138" s="57">
        <f>D139+D140+D141+D142</f>
        <v>0</v>
      </c>
      <c r="E138" s="32">
        <f t="shared" si="10"/>
        <v>0</v>
      </c>
      <c r="F138" s="57">
        <f>F139+F140+F141+F142</f>
        <v>0</v>
      </c>
      <c r="G138" s="57">
        <f>G139+G140+G141+G142</f>
        <v>0</v>
      </c>
      <c r="H138" s="57">
        <f>H139+H140+H141+H142</f>
        <v>0</v>
      </c>
      <c r="I138" s="57">
        <f>I139+I140+I141+I142</f>
        <v>0</v>
      </c>
      <c r="J138" s="32">
        <f t="shared" si="11"/>
        <v>0</v>
      </c>
    </row>
    <row r="139" spans="1:10" ht="18.399999999999999" customHeight="1">
      <c r="A139" s="34" t="s">
        <v>203</v>
      </c>
      <c r="B139" s="43" t="s">
        <v>256</v>
      </c>
      <c r="C139" s="58"/>
      <c r="D139" s="59"/>
      <c r="E139" s="39">
        <f t="shared" si="10"/>
        <v>0</v>
      </c>
      <c r="F139" s="60"/>
      <c r="G139" s="60"/>
      <c r="H139" s="61"/>
      <c r="I139" s="61"/>
      <c r="J139" s="39">
        <f t="shared" si="11"/>
        <v>0</v>
      </c>
    </row>
    <row r="140" spans="1:10" ht="18.75" customHeight="1">
      <c r="A140" s="34" t="s">
        <v>205</v>
      </c>
      <c r="B140" s="43" t="s">
        <v>257</v>
      </c>
      <c r="C140" s="58"/>
      <c r="D140" s="59"/>
      <c r="E140" s="39">
        <f t="shared" si="10"/>
        <v>0</v>
      </c>
      <c r="F140" s="60"/>
      <c r="G140" s="60"/>
      <c r="H140" s="61"/>
      <c r="I140" s="61"/>
      <c r="J140" s="39">
        <f t="shared" si="11"/>
        <v>0</v>
      </c>
    </row>
    <row r="141" spans="1:10" ht="15" customHeight="1">
      <c r="A141" s="34" t="s">
        <v>223</v>
      </c>
      <c r="B141" s="43" t="s">
        <v>258</v>
      </c>
      <c r="C141" s="58"/>
      <c r="D141" s="59"/>
      <c r="E141" s="39">
        <f t="shared" si="10"/>
        <v>0</v>
      </c>
      <c r="F141" s="60"/>
      <c r="G141" s="60"/>
      <c r="H141" s="61"/>
      <c r="I141" s="61"/>
      <c r="J141" s="39">
        <f t="shared" si="11"/>
        <v>0</v>
      </c>
    </row>
    <row r="142" spans="1:10" ht="15" customHeight="1">
      <c r="A142" s="56" t="s">
        <v>207</v>
      </c>
      <c r="B142" s="43" t="s">
        <v>259</v>
      </c>
      <c r="C142" s="58"/>
      <c r="D142" s="59"/>
      <c r="E142" s="39">
        <f t="shared" si="10"/>
        <v>0</v>
      </c>
      <c r="F142" s="60"/>
      <c r="G142" s="60"/>
      <c r="H142" s="61"/>
      <c r="I142" s="61"/>
      <c r="J142" s="39">
        <f t="shared" si="11"/>
        <v>0</v>
      </c>
    </row>
    <row r="143" spans="1:10" ht="29.25" customHeight="1">
      <c r="A143" s="34" t="s">
        <v>260</v>
      </c>
      <c r="B143" s="43" t="s">
        <v>261</v>
      </c>
      <c r="C143" s="57">
        <f>C144+C145+C146+C147</f>
        <v>0</v>
      </c>
      <c r="D143" s="57">
        <f>D144+D145+D146+D147</f>
        <v>0</v>
      </c>
      <c r="E143" s="32">
        <f t="shared" si="10"/>
        <v>0</v>
      </c>
      <c r="F143" s="57">
        <f>F144+F145+F146+F147</f>
        <v>0</v>
      </c>
      <c r="G143" s="57">
        <f>G144+G145+G146+G147</f>
        <v>0</v>
      </c>
      <c r="H143" s="57">
        <f>H144+H145+H146+H147</f>
        <v>0</v>
      </c>
      <c r="I143" s="57">
        <f>I144+I145+I146+I147</f>
        <v>0</v>
      </c>
      <c r="J143" s="32">
        <f t="shared" si="11"/>
        <v>0</v>
      </c>
    </row>
    <row r="144" spans="1:10" ht="19.5" customHeight="1">
      <c r="A144" s="34" t="s">
        <v>203</v>
      </c>
      <c r="B144" s="43" t="s">
        <v>262</v>
      </c>
      <c r="C144" s="58"/>
      <c r="D144" s="59"/>
      <c r="E144" s="39">
        <f t="shared" si="10"/>
        <v>0</v>
      </c>
      <c r="F144" s="60"/>
      <c r="G144" s="60"/>
      <c r="H144" s="61"/>
      <c r="I144" s="61"/>
      <c r="J144" s="39">
        <f t="shared" si="11"/>
        <v>0</v>
      </c>
    </row>
    <row r="145" spans="1:12" ht="18.75" customHeight="1">
      <c r="A145" s="34" t="s">
        <v>205</v>
      </c>
      <c r="B145" s="43" t="s">
        <v>263</v>
      </c>
      <c r="C145" s="58"/>
      <c r="D145" s="59"/>
      <c r="E145" s="39">
        <f t="shared" si="10"/>
        <v>0</v>
      </c>
      <c r="F145" s="60"/>
      <c r="G145" s="60"/>
      <c r="H145" s="61"/>
      <c r="I145" s="61"/>
      <c r="J145" s="39">
        <f t="shared" si="11"/>
        <v>0</v>
      </c>
    </row>
    <row r="146" spans="1:12" ht="18" customHeight="1">
      <c r="A146" s="34" t="s">
        <v>223</v>
      </c>
      <c r="B146" s="43" t="s">
        <v>264</v>
      </c>
      <c r="C146" s="44"/>
      <c r="D146" s="36"/>
      <c r="E146" s="39">
        <f t="shared" si="10"/>
        <v>0</v>
      </c>
      <c r="F146" s="37"/>
      <c r="G146" s="37"/>
      <c r="H146" s="39"/>
      <c r="I146" s="39"/>
      <c r="J146" s="39">
        <f t="shared" si="11"/>
        <v>0</v>
      </c>
    </row>
    <row r="147" spans="1:12" ht="15" customHeight="1">
      <c r="A147" s="56" t="s">
        <v>207</v>
      </c>
      <c r="B147" s="43" t="s">
        <v>265</v>
      </c>
      <c r="C147" s="44"/>
      <c r="D147" s="36"/>
      <c r="E147" s="39">
        <f t="shared" si="10"/>
        <v>0</v>
      </c>
      <c r="F147" s="37"/>
      <c r="G147" s="37"/>
      <c r="H147" s="39"/>
      <c r="I147" s="39"/>
      <c r="J147" s="39">
        <f t="shared" si="11"/>
        <v>0</v>
      </c>
    </row>
    <row r="148" spans="1:12" ht="52.5" customHeight="1">
      <c r="A148" s="56" t="s">
        <v>266</v>
      </c>
      <c r="B148" s="43" t="s">
        <v>267</v>
      </c>
      <c r="C148" s="62">
        <f>C149+C150+C151</f>
        <v>0</v>
      </c>
      <c r="D148" s="62">
        <f>D149+D150+D151</f>
        <v>0</v>
      </c>
      <c r="E148" s="32">
        <f t="shared" si="10"/>
        <v>0</v>
      </c>
      <c r="F148" s="62">
        <f>F149+F150+F151</f>
        <v>0</v>
      </c>
      <c r="G148" s="62">
        <f>G149+G150+G151</f>
        <v>0</v>
      </c>
      <c r="H148" s="62">
        <f>H149+H150+H151</f>
        <v>0</v>
      </c>
      <c r="I148" s="62">
        <f>I149+I150+I151</f>
        <v>0</v>
      </c>
      <c r="J148" s="32">
        <f t="shared" si="11"/>
        <v>0</v>
      </c>
    </row>
    <row r="149" spans="1:12" ht="19.5" customHeight="1">
      <c r="A149" s="56" t="s">
        <v>203</v>
      </c>
      <c r="B149" s="43" t="s">
        <v>268</v>
      </c>
      <c r="C149" s="58"/>
      <c r="D149" s="59"/>
      <c r="E149" s="39">
        <f t="shared" si="10"/>
        <v>0</v>
      </c>
      <c r="F149" s="60"/>
      <c r="G149" s="60"/>
      <c r="H149" s="61"/>
      <c r="I149" s="61"/>
      <c r="J149" s="39">
        <f t="shared" si="11"/>
        <v>0</v>
      </c>
    </row>
    <row r="150" spans="1:12" ht="18" customHeight="1">
      <c r="A150" s="56" t="s">
        <v>269</v>
      </c>
      <c r="B150" s="43" t="s">
        <v>270</v>
      </c>
      <c r="C150" s="58"/>
      <c r="D150" s="59"/>
      <c r="E150" s="39">
        <f t="shared" si="10"/>
        <v>0</v>
      </c>
      <c r="F150" s="60"/>
      <c r="G150" s="60"/>
      <c r="H150" s="61"/>
      <c r="I150" s="61"/>
      <c r="J150" s="39">
        <f t="shared" si="11"/>
        <v>0</v>
      </c>
    </row>
    <row r="151" spans="1:12" ht="18" customHeight="1">
      <c r="A151" s="56" t="s">
        <v>207</v>
      </c>
      <c r="B151" s="43" t="s">
        <v>271</v>
      </c>
      <c r="C151" s="58"/>
      <c r="D151" s="59"/>
      <c r="E151" s="39">
        <f t="shared" si="10"/>
        <v>0</v>
      </c>
      <c r="F151" s="60"/>
      <c r="G151" s="60"/>
      <c r="H151" s="61"/>
      <c r="I151" s="61"/>
      <c r="J151" s="39">
        <f t="shared" si="11"/>
        <v>0</v>
      </c>
    </row>
    <row r="152" spans="1:12" ht="30.75" customHeight="1">
      <c r="A152" s="56" t="s">
        <v>272</v>
      </c>
      <c r="B152" s="43" t="s">
        <v>273</v>
      </c>
      <c r="C152" s="63">
        <f>C153+C154+C155+C156</f>
        <v>0</v>
      </c>
      <c r="D152" s="63">
        <f>D153+D154+D155+D156</f>
        <v>0</v>
      </c>
      <c r="E152" s="32">
        <f t="shared" si="10"/>
        <v>0</v>
      </c>
      <c r="F152" s="63">
        <f>F153+F154+F155+F156</f>
        <v>0</v>
      </c>
      <c r="G152" s="63">
        <f>G153+G154+G155+G156</f>
        <v>0</v>
      </c>
      <c r="H152" s="63">
        <f>H153+H154+H155+H156</f>
        <v>0</v>
      </c>
      <c r="I152" s="63">
        <f>I153+I154+I155+I156</f>
        <v>0</v>
      </c>
      <c r="J152" s="32">
        <f t="shared" si="11"/>
        <v>0</v>
      </c>
      <c r="K152" s="64"/>
      <c r="L152" s="64"/>
    </row>
    <row r="153" spans="1:12" ht="19.5" customHeight="1">
      <c r="A153" s="56" t="s">
        <v>203</v>
      </c>
      <c r="B153" s="43" t="s">
        <v>274</v>
      </c>
      <c r="C153" s="38"/>
      <c r="D153" s="38"/>
      <c r="E153" s="38">
        <f t="shared" si="10"/>
        <v>0</v>
      </c>
      <c r="F153" s="38"/>
      <c r="G153" s="38"/>
      <c r="H153" s="38"/>
      <c r="I153" s="38"/>
      <c r="J153" s="38">
        <f t="shared" si="11"/>
        <v>0</v>
      </c>
      <c r="K153" s="64"/>
      <c r="L153" s="64"/>
    </row>
    <row r="154" spans="1:12" ht="18.75" customHeight="1">
      <c r="A154" s="56" t="s">
        <v>205</v>
      </c>
      <c r="B154" s="43" t="s">
        <v>275</v>
      </c>
      <c r="C154" s="38"/>
      <c r="D154" s="38"/>
      <c r="E154" s="38">
        <f t="shared" si="10"/>
        <v>0</v>
      </c>
      <c r="F154" s="38"/>
      <c r="G154" s="38"/>
      <c r="H154" s="38"/>
      <c r="I154" s="38"/>
      <c r="J154" s="38">
        <f t="shared" si="11"/>
        <v>0</v>
      </c>
      <c r="K154" s="64"/>
      <c r="L154" s="64"/>
    </row>
    <row r="155" spans="1:12" ht="14.25" customHeight="1">
      <c r="A155" s="56" t="s">
        <v>223</v>
      </c>
      <c r="B155" s="43" t="s">
        <v>276</v>
      </c>
      <c r="C155" s="38"/>
      <c r="D155" s="38"/>
      <c r="E155" s="38">
        <f t="shared" si="10"/>
        <v>0</v>
      </c>
      <c r="F155" s="38"/>
      <c r="G155" s="38"/>
      <c r="H155" s="38"/>
      <c r="I155" s="38"/>
      <c r="J155" s="38">
        <f t="shared" si="11"/>
        <v>0</v>
      </c>
      <c r="K155" s="64"/>
      <c r="L155" s="64"/>
    </row>
    <row r="156" spans="1:12" ht="16.350000000000001" customHeight="1">
      <c r="A156" s="56" t="s">
        <v>207</v>
      </c>
      <c r="B156" s="43" t="s">
        <v>277</v>
      </c>
      <c r="C156" s="38"/>
      <c r="D156" s="38"/>
      <c r="E156" s="38">
        <f t="shared" si="10"/>
        <v>0</v>
      </c>
      <c r="F156" s="38"/>
      <c r="G156" s="38"/>
      <c r="H156" s="38"/>
      <c r="I156" s="38"/>
      <c r="J156" s="38">
        <f t="shared" si="11"/>
        <v>0</v>
      </c>
      <c r="K156" s="64"/>
      <c r="L156" s="64"/>
    </row>
    <row r="157" spans="1:12" ht="33" customHeight="1">
      <c r="A157" s="56" t="s">
        <v>278</v>
      </c>
      <c r="B157" s="43" t="s">
        <v>279</v>
      </c>
      <c r="C157" s="63">
        <f>C158+C159+C160+C161</f>
        <v>0</v>
      </c>
      <c r="D157" s="63">
        <f>D158+D159+D160+D161</f>
        <v>0</v>
      </c>
      <c r="E157" s="32">
        <f t="shared" si="10"/>
        <v>0</v>
      </c>
      <c r="F157" s="63">
        <f>F158+F159+F160+F161</f>
        <v>0</v>
      </c>
      <c r="G157" s="63">
        <f>G158+G159+G160+G161</f>
        <v>0</v>
      </c>
      <c r="H157" s="63">
        <f>H158+H159+H160+H161</f>
        <v>0</v>
      </c>
      <c r="I157" s="63">
        <f>I158+I159+I160+I161</f>
        <v>0</v>
      </c>
      <c r="J157" s="32">
        <f t="shared" si="11"/>
        <v>0</v>
      </c>
      <c r="K157" s="64"/>
      <c r="L157" s="64"/>
    </row>
    <row r="158" spans="1:12" ht="18" customHeight="1">
      <c r="A158" s="56" t="s">
        <v>203</v>
      </c>
      <c r="B158" s="43" t="s">
        <v>280</v>
      </c>
      <c r="C158" s="38"/>
      <c r="D158" s="38"/>
      <c r="E158" s="38">
        <f t="shared" ref="E158:E221" si="12">F158+G158</f>
        <v>0</v>
      </c>
      <c r="F158" s="38"/>
      <c r="G158" s="38"/>
      <c r="H158" s="38"/>
      <c r="I158" s="38"/>
      <c r="J158" s="38">
        <f t="shared" ref="J158:J221" si="13">E158-H158-I158</f>
        <v>0</v>
      </c>
      <c r="K158" s="64"/>
      <c r="L158" s="64"/>
    </row>
    <row r="159" spans="1:12" ht="19.5" customHeight="1">
      <c r="A159" s="56" t="s">
        <v>205</v>
      </c>
      <c r="B159" s="43" t="s">
        <v>281</v>
      </c>
      <c r="C159" s="38"/>
      <c r="D159" s="38"/>
      <c r="E159" s="38">
        <f t="shared" si="12"/>
        <v>0</v>
      </c>
      <c r="F159" s="38"/>
      <c r="G159" s="38"/>
      <c r="H159" s="38"/>
      <c r="I159" s="38"/>
      <c r="J159" s="38">
        <f t="shared" si="13"/>
        <v>0</v>
      </c>
      <c r="K159" s="64"/>
      <c r="L159" s="64"/>
    </row>
    <row r="160" spans="1:12" ht="18.75" customHeight="1">
      <c r="A160" s="56" t="s">
        <v>223</v>
      </c>
      <c r="B160" s="43" t="s">
        <v>282</v>
      </c>
      <c r="C160" s="38"/>
      <c r="D160" s="38"/>
      <c r="E160" s="38">
        <f t="shared" si="12"/>
        <v>0</v>
      </c>
      <c r="F160" s="38"/>
      <c r="G160" s="38"/>
      <c r="H160" s="38"/>
      <c r="I160" s="38"/>
      <c r="J160" s="38">
        <f t="shared" si="13"/>
        <v>0</v>
      </c>
      <c r="K160" s="64"/>
      <c r="L160" s="64"/>
    </row>
    <row r="161" spans="1:12" ht="18.75" customHeight="1">
      <c r="A161" s="65" t="s">
        <v>207</v>
      </c>
      <c r="B161" s="43" t="s">
        <v>283</v>
      </c>
      <c r="C161" s="38"/>
      <c r="D161" s="38"/>
      <c r="E161" s="38">
        <f t="shared" si="12"/>
        <v>0</v>
      </c>
      <c r="F161" s="38"/>
      <c r="G161" s="38"/>
      <c r="H161" s="38"/>
      <c r="I161" s="38"/>
      <c r="J161" s="38">
        <f t="shared" si="13"/>
        <v>0</v>
      </c>
      <c r="K161" s="64"/>
      <c r="L161" s="64"/>
    </row>
    <row r="162" spans="1:12" ht="58.5" customHeight="1">
      <c r="A162" s="66" t="s">
        <v>284</v>
      </c>
      <c r="B162" s="67" t="s">
        <v>285</v>
      </c>
      <c r="C162" s="63">
        <f>C163+C167+C171+C175+C179+C183+C187+C191+C194+C198+C203+C206</f>
        <v>0</v>
      </c>
      <c r="D162" s="63">
        <f>D163+D167+D171+D175+D179+D183+D187+D191+D194+D198+D203+D206</f>
        <v>0</v>
      </c>
      <c r="E162" s="32">
        <f t="shared" si="12"/>
        <v>0</v>
      </c>
      <c r="F162" s="63">
        <f>F163+F167+F171+F175+F179+F183+F187+F191+F194+F198+F203+F206</f>
        <v>0</v>
      </c>
      <c r="G162" s="63">
        <f>G163+G167+G171+G175+G179+G183+G187+G191+G194+G198+G203+G206</f>
        <v>0</v>
      </c>
      <c r="H162" s="63">
        <f>H163+H167+H171+H175+H179+H183+H187+H191+H194+H198+H203+H206</f>
        <v>0</v>
      </c>
      <c r="I162" s="63">
        <f>I163+I167+I171+I175+I179+I183+I187+I191+I194+I198+I203+I206</f>
        <v>0</v>
      </c>
      <c r="J162" s="32">
        <f t="shared" si="13"/>
        <v>0</v>
      </c>
      <c r="K162" s="64"/>
      <c r="L162" s="64"/>
    </row>
    <row r="163" spans="1:12" ht="31.5" customHeight="1">
      <c r="A163" s="68" t="s">
        <v>286</v>
      </c>
      <c r="B163" s="69" t="s">
        <v>287</v>
      </c>
      <c r="C163" s="70">
        <f>C164+C165+C166</f>
        <v>0</v>
      </c>
      <c r="D163" s="70">
        <f>D164+D165+D166</f>
        <v>0</v>
      </c>
      <c r="E163" s="32">
        <f t="shared" si="12"/>
        <v>0</v>
      </c>
      <c r="F163" s="70">
        <f>F164+F165+F166</f>
        <v>0</v>
      </c>
      <c r="G163" s="70">
        <f>G164+G165+G166</f>
        <v>0</v>
      </c>
      <c r="H163" s="70">
        <f>H164+H165+H166</f>
        <v>0</v>
      </c>
      <c r="I163" s="70">
        <f>I164+I165+I166</f>
        <v>0</v>
      </c>
      <c r="J163" s="32">
        <f t="shared" si="13"/>
        <v>0</v>
      </c>
      <c r="K163" s="64"/>
      <c r="L163" s="64"/>
    </row>
    <row r="164" spans="1:12" ht="24" customHeight="1">
      <c r="A164" s="56" t="s">
        <v>288</v>
      </c>
      <c r="B164" s="71" t="s">
        <v>289</v>
      </c>
      <c r="C164" s="72"/>
      <c r="D164" s="38"/>
      <c r="E164" s="38">
        <f t="shared" si="12"/>
        <v>0</v>
      </c>
      <c r="F164" s="38"/>
      <c r="G164" s="38"/>
      <c r="H164" s="38"/>
      <c r="I164" s="38"/>
      <c r="J164" s="38">
        <f t="shared" si="13"/>
        <v>0</v>
      </c>
      <c r="K164" s="64"/>
      <c r="L164" s="64"/>
    </row>
    <row r="165" spans="1:12" ht="16.5" customHeight="1">
      <c r="A165" s="56" t="s">
        <v>290</v>
      </c>
      <c r="B165" s="71" t="s">
        <v>291</v>
      </c>
      <c r="C165" s="72"/>
      <c r="D165" s="38"/>
      <c r="E165" s="38">
        <f t="shared" si="12"/>
        <v>0</v>
      </c>
      <c r="F165" s="38"/>
      <c r="G165" s="38"/>
      <c r="H165" s="38"/>
      <c r="I165" s="38"/>
      <c r="J165" s="38">
        <f t="shared" si="13"/>
        <v>0</v>
      </c>
      <c r="K165" s="64"/>
      <c r="L165" s="64"/>
    </row>
    <row r="166" spans="1:12" ht="16.5" customHeight="1">
      <c r="A166" s="56" t="s">
        <v>292</v>
      </c>
      <c r="B166" s="71" t="s">
        <v>293</v>
      </c>
      <c r="C166" s="72"/>
      <c r="D166" s="38"/>
      <c r="E166" s="38">
        <f t="shared" si="12"/>
        <v>0</v>
      </c>
      <c r="F166" s="38"/>
      <c r="G166" s="38"/>
      <c r="H166" s="38"/>
      <c r="I166" s="38"/>
      <c r="J166" s="38">
        <f t="shared" si="13"/>
        <v>0</v>
      </c>
      <c r="K166" s="64"/>
      <c r="L166" s="64"/>
    </row>
    <row r="167" spans="1:12" ht="27" customHeight="1">
      <c r="A167" s="68" t="s">
        <v>294</v>
      </c>
      <c r="B167" s="69" t="s">
        <v>295</v>
      </c>
      <c r="C167" s="70">
        <f>C168+C169+C170</f>
        <v>0</v>
      </c>
      <c r="D167" s="70">
        <f>D168+D169+D170</f>
        <v>0</v>
      </c>
      <c r="E167" s="32">
        <f t="shared" si="12"/>
        <v>0</v>
      </c>
      <c r="F167" s="70">
        <f>F168+F169+F170</f>
        <v>0</v>
      </c>
      <c r="G167" s="70">
        <f>G168+G169+G170</f>
        <v>0</v>
      </c>
      <c r="H167" s="70">
        <f>H168+H169+H170</f>
        <v>0</v>
      </c>
      <c r="I167" s="70">
        <f>I168+I169+I170</f>
        <v>0</v>
      </c>
      <c r="J167" s="32">
        <f t="shared" si="13"/>
        <v>0</v>
      </c>
      <c r="K167" s="64"/>
      <c r="L167" s="64"/>
    </row>
    <row r="168" spans="1:12" ht="21" customHeight="1">
      <c r="A168" s="56" t="s">
        <v>288</v>
      </c>
      <c r="B168" s="71" t="s">
        <v>296</v>
      </c>
      <c r="C168" s="72"/>
      <c r="D168" s="38"/>
      <c r="E168" s="38">
        <f t="shared" si="12"/>
        <v>0</v>
      </c>
      <c r="F168" s="38"/>
      <c r="G168" s="38"/>
      <c r="H168" s="38"/>
      <c r="I168" s="38"/>
      <c r="J168" s="38">
        <f t="shared" si="13"/>
        <v>0</v>
      </c>
      <c r="K168" s="64"/>
      <c r="L168" s="64"/>
    </row>
    <row r="169" spans="1:12" ht="18" customHeight="1">
      <c r="A169" s="56" t="s">
        <v>290</v>
      </c>
      <c r="B169" s="71" t="s">
        <v>297</v>
      </c>
      <c r="C169" s="72"/>
      <c r="D169" s="38"/>
      <c r="E169" s="38">
        <f t="shared" si="12"/>
        <v>0</v>
      </c>
      <c r="F169" s="38"/>
      <c r="G169" s="38"/>
      <c r="H169" s="38"/>
      <c r="I169" s="38"/>
      <c r="J169" s="38">
        <f t="shared" si="13"/>
        <v>0</v>
      </c>
      <c r="K169" s="64"/>
      <c r="L169" s="64"/>
    </row>
    <row r="170" spans="1:12" ht="17.25" customHeight="1">
      <c r="A170" s="56" t="s">
        <v>292</v>
      </c>
      <c r="B170" s="71" t="s">
        <v>298</v>
      </c>
      <c r="C170" s="72"/>
      <c r="D170" s="38"/>
      <c r="E170" s="38">
        <f t="shared" si="12"/>
        <v>0</v>
      </c>
      <c r="F170" s="38"/>
      <c r="G170" s="38"/>
      <c r="H170" s="38"/>
      <c r="I170" s="38"/>
      <c r="J170" s="38">
        <f t="shared" si="13"/>
        <v>0</v>
      </c>
      <c r="K170" s="64"/>
      <c r="L170" s="64"/>
    </row>
    <row r="171" spans="1:12" ht="26.25" customHeight="1">
      <c r="A171" s="68" t="s">
        <v>299</v>
      </c>
      <c r="B171" s="69" t="s">
        <v>300</v>
      </c>
      <c r="C171" s="70">
        <f>C172+C173+C174</f>
        <v>0</v>
      </c>
      <c r="D171" s="70">
        <f>D172+D173+D174</f>
        <v>0</v>
      </c>
      <c r="E171" s="32">
        <f t="shared" si="12"/>
        <v>0</v>
      </c>
      <c r="F171" s="70">
        <f>F172+F173+F174</f>
        <v>0</v>
      </c>
      <c r="G171" s="70">
        <f>G172+G173+G174</f>
        <v>0</v>
      </c>
      <c r="H171" s="70">
        <f>H172+H173+H174</f>
        <v>0</v>
      </c>
      <c r="I171" s="70">
        <f>I172+I173+I174</f>
        <v>0</v>
      </c>
      <c r="J171" s="32">
        <f t="shared" si="13"/>
        <v>0</v>
      </c>
      <c r="K171" s="64"/>
      <c r="L171" s="64"/>
    </row>
    <row r="172" spans="1:12" ht="20.25" customHeight="1">
      <c r="A172" s="73" t="s">
        <v>288</v>
      </c>
      <c r="B172" s="71" t="s">
        <v>301</v>
      </c>
      <c r="C172" s="72"/>
      <c r="D172" s="38"/>
      <c r="E172" s="38">
        <f t="shared" si="12"/>
        <v>0</v>
      </c>
      <c r="F172" s="38"/>
      <c r="G172" s="38"/>
      <c r="H172" s="38"/>
      <c r="I172" s="38"/>
      <c r="J172" s="38">
        <f t="shared" si="13"/>
        <v>0</v>
      </c>
      <c r="K172" s="64"/>
      <c r="L172" s="64"/>
    </row>
    <row r="173" spans="1:12" ht="20.25" customHeight="1">
      <c r="A173" s="73" t="s">
        <v>290</v>
      </c>
      <c r="B173" s="71" t="s">
        <v>302</v>
      </c>
      <c r="C173" s="72"/>
      <c r="D173" s="38"/>
      <c r="E173" s="38">
        <f t="shared" si="12"/>
        <v>0</v>
      </c>
      <c r="F173" s="38"/>
      <c r="G173" s="38"/>
      <c r="H173" s="38"/>
      <c r="I173" s="38"/>
      <c r="J173" s="38">
        <f t="shared" si="13"/>
        <v>0</v>
      </c>
      <c r="K173" s="64"/>
      <c r="L173" s="64"/>
    </row>
    <row r="174" spans="1:12" ht="19.5" customHeight="1">
      <c r="A174" s="73" t="s">
        <v>292</v>
      </c>
      <c r="B174" s="71" t="s">
        <v>303</v>
      </c>
      <c r="C174" s="72"/>
      <c r="D174" s="38"/>
      <c r="E174" s="38">
        <f t="shared" si="12"/>
        <v>0</v>
      </c>
      <c r="F174" s="38"/>
      <c r="G174" s="38"/>
      <c r="H174" s="38"/>
      <c r="I174" s="38"/>
      <c r="J174" s="38">
        <f t="shared" si="13"/>
        <v>0</v>
      </c>
      <c r="K174" s="64"/>
      <c r="L174" s="64"/>
    </row>
    <row r="175" spans="1:12" ht="30.75" customHeight="1">
      <c r="A175" s="74" t="s">
        <v>304</v>
      </c>
      <c r="B175" s="69" t="s">
        <v>305</v>
      </c>
      <c r="C175" s="63">
        <f>C176+C177+C178</f>
        <v>0</v>
      </c>
      <c r="D175" s="63">
        <f>D176+D177+D178</f>
        <v>0</v>
      </c>
      <c r="E175" s="32">
        <f t="shared" si="12"/>
        <v>0</v>
      </c>
      <c r="F175" s="63">
        <f>F176+F177+F178</f>
        <v>0</v>
      </c>
      <c r="G175" s="63">
        <f>G176+G177+G178</f>
        <v>0</v>
      </c>
      <c r="H175" s="63">
        <f>H176+H177+H178</f>
        <v>0</v>
      </c>
      <c r="I175" s="63">
        <f>I176+I177+I178</f>
        <v>0</v>
      </c>
      <c r="J175" s="32">
        <f t="shared" si="13"/>
        <v>0</v>
      </c>
      <c r="K175" s="64"/>
      <c r="L175" s="64"/>
    </row>
    <row r="176" spans="1:12" ht="18.75" customHeight="1">
      <c r="A176" s="75" t="s">
        <v>288</v>
      </c>
      <c r="B176" s="71" t="s">
        <v>306</v>
      </c>
      <c r="C176" s="38"/>
      <c r="D176" s="38"/>
      <c r="E176" s="38">
        <f t="shared" si="12"/>
        <v>0</v>
      </c>
      <c r="F176" s="38"/>
      <c r="G176" s="38"/>
      <c r="H176" s="38"/>
      <c r="I176" s="38"/>
      <c r="J176" s="38">
        <f t="shared" si="13"/>
        <v>0</v>
      </c>
      <c r="K176" s="64"/>
      <c r="L176" s="64"/>
    </row>
    <row r="177" spans="1:12" ht="18.75" customHeight="1">
      <c r="A177" s="75" t="s">
        <v>290</v>
      </c>
      <c r="B177" s="71" t="s">
        <v>307</v>
      </c>
      <c r="C177" s="38"/>
      <c r="D177" s="38"/>
      <c r="E177" s="38">
        <f t="shared" si="12"/>
        <v>0</v>
      </c>
      <c r="F177" s="38"/>
      <c r="G177" s="38"/>
      <c r="H177" s="38"/>
      <c r="I177" s="38"/>
      <c r="J177" s="38">
        <f t="shared" si="13"/>
        <v>0</v>
      </c>
      <c r="K177" s="64"/>
      <c r="L177" s="64"/>
    </row>
    <row r="178" spans="1:12" ht="18.75" customHeight="1">
      <c r="A178" s="75" t="s">
        <v>292</v>
      </c>
      <c r="B178" s="71" t="s">
        <v>308</v>
      </c>
      <c r="C178" s="38"/>
      <c r="D178" s="38"/>
      <c r="E178" s="38">
        <f t="shared" si="12"/>
        <v>0</v>
      </c>
      <c r="F178" s="38"/>
      <c r="G178" s="38"/>
      <c r="H178" s="38"/>
      <c r="I178" s="38"/>
      <c r="J178" s="38">
        <f t="shared" si="13"/>
        <v>0</v>
      </c>
      <c r="K178" s="64"/>
      <c r="L178" s="64"/>
    </row>
    <row r="179" spans="1:12" ht="32.25" customHeight="1">
      <c r="A179" s="74" t="s">
        <v>309</v>
      </c>
      <c r="B179" s="69" t="s">
        <v>310</v>
      </c>
      <c r="C179" s="63">
        <f>C180+C181+C182</f>
        <v>0</v>
      </c>
      <c r="D179" s="63">
        <f>D180+D181+D182</f>
        <v>0</v>
      </c>
      <c r="E179" s="32">
        <f t="shared" si="12"/>
        <v>0</v>
      </c>
      <c r="F179" s="63">
        <f>F180+F181+F182</f>
        <v>0</v>
      </c>
      <c r="G179" s="63">
        <f>G180+G181+G182</f>
        <v>0</v>
      </c>
      <c r="H179" s="63">
        <f>H180+H181+H182</f>
        <v>0</v>
      </c>
      <c r="I179" s="63">
        <f>I180+I181+I182</f>
        <v>0</v>
      </c>
      <c r="J179" s="32">
        <f t="shared" si="13"/>
        <v>0</v>
      </c>
      <c r="K179" s="64"/>
      <c r="L179" s="64"/>
    </row>
    <row r="180" spans="1:12" ht="18.75" customHeight="1">
      <c r="A180" s="75" t="s">
        <v>288</v>
      </c>
      <c r="B180" s="71" t="s">
        <v>311</v>
      </c>
      <c r="C180" s="38"/>
      <c r="D180" s="38"/>
      <c r="E180" s="38">
        <f t="shared" si="12"/>
        <v>0</v>
      </c>
      <c r="F180" s="38"/>
      <c r="G180" s="38"/>
      <c r="H180" s="38"/>
      <c r="I180" s="38"/>
      <c r="J180" s="38">
        <f t="shared" si="13"/>
        <v>0</v>
      </c>
      <c r="K180" s="64"/>
      <c r="L180" s="64"/>
    </row>
    <row r="181" spans="1:12" ht="18.75" customHeight="1">
      <c r="A181" s="75" t="s">
        <v>290</v>
      </c>
      <c r="B181" s="71" t="s">
        <v>312</v>
      </c>
      <c r="C181" s="38"/>
      <c r="D181" s="38"/>
      <c r="E181" s="38">
        <f t="shared" si="12"/>
        <v>0</v>
      </c>
      <c r="F181" s="38"/>
      <c r="G181" s="38"/>
      <c r="H181" s="38"/>
      <c r="I181" s="38"/>
      <c r="J181" s="38">
        <f t="shared" si="13"/>
        <v>0</v>
      </c>
      <c r="K181" s="64"/>
      <c r="L181" s="64"/>
    </row>
    <row r="182" spans="1:12" ht="18.75" customHeight="1">
      <c r="A182" s="75" t="s">
        <v>292</v>
      </c>
      <c r="B182" s="71" t="s">
        <v>313</v>
      </c>
      <c r="C182" s="38"/>
      <c r="D182" s="38"/>
      <c r="E182" s="38">
        <f t="shared" si="12"/>
        <v>0</v>
      </c>
      <c r="F182" s="38"/>
      <c r="G182" s="38"/>
      <c r="H182" s="38"/>
      <c r="I182" s="38"/>
      <c r="J182" s="38">
        <f t="shared" si="13"/>
        <v>0</v>
      </c>
      <c r="K182" s="64"/>
      <c r="L182" s="64"/>
    </row>
    <row r="183" spans="1:12" ht="31.5" customHeight="1">
      <c r="A183" s="74" t="s">
        <v>314</v>
      </c>
      <c r="B183" s="69" t="s">
        <v>315</v>
      </c>
      <c r="C183" s="63">
        <f>C184+C185+C186</f>
        <v>0</v>
      </c>
      <c r="D183" s="63">
        <f>D184+D185+D186</f>
        <v>0</v>
      </c>
      <c r="E183" s="32">
        <f t="shared" si="12"/>
        <v>0</v>
      </c>
      <c r="F183" s="63">
        <f>F184+F185+F186</f>
        <v>0</v>
      </c>
      <c r="G183" s="63">
        <f>G184+G185+G186</f>
        <v>0</v>
      </c>
      <c r="H183" s="63">
        <f>H184+H185+H186</f>
        <v>0</v>
      </c>
      <c r="I183" s="63">
        <f>I184+I185+I186</f>
        <v>0</v>
      </c>
      <c r="J183" s="32">
        <f t="shared" si="13"/>
        <v>0</v>
      </c>
      <c r="K183" s="64"/>
      <c r="L183" s="64"/>
    </row>
    <row r="184" spans="1:12" ht="18.75" customHeight="1">
      <c r="A184" s="73" t="s">
        <v>288</v>
      </c>
      <c r="B184" s="71" t="s">
        <v>316</v>
      </c>
      <c r="C184" s="38"/>
      <c r="D184" s="38"/>
      <c r="E184" s="38">
        <f t="shared" si="12"/>
        <v>0</v>
      </c>
      <c r="F184" s="38"/>
      <c r="G184" s="38"/>
      <c r="H184" s="38"/>
      <c r="I184" s="38"/>
      <c r="J184" s="38">
        <f t="shared" si="13"/>
        <v>0</v>
      </c>
      <c r="K184" s="64"/>
      <c r="L184" s="64"/>
    </row>
    <row r="185" spans="1:12" ht="18.75" customHeight="1">
      <c r="A185" s="73" t="s">
        <v>290</v>
      </c>
      <c r="B185" s="71" t="s">
        <v>317</v>
      </c>
      <c r="C185" s="38"/>
      <c r="D185" s="38"/>
      <c r="E185" s="38">
        <f t="shared" si="12"/>
        <v>0</v>
      </c>
      <c r="F185" s="38"/>
      <c r="G185" s="38"/>
      <c r="H185" s="38"/>
      <c r="I185" s="38"/>
      <c r="J185" s="38">
        <f t="shared" si="13"/>
        <v>0</v>
      </c>
      <c r="K185" s="64"/>
      <c r="L185" s="64"/>
    </row>
    <row r="186" spans="1:12" ht="18.75" customHeight="1">
      <c r="A186" s="73" t="s">
        <v>292</v>
      </c>
      <c r="B186" s="71" t="s">
        <v>318</v>
      </c>
      <c r="C186" s="38"/>
      <c r="D186" s="38"/>
      <c r="E186" s="38">
        <f t="shared" si="12"/>
        <v>0</v>
      </c>
      <c r="F186" s="38"/>
      <c r="G186" s="38"/>
      <c r="H186" s="38"/>
      <c r="I186" s="38"/>
      <c r="J186" s="38">
        <f t="shared" si="13"/>
        <v>0</v>
      </c>
      <c r="K186" s="64"/>
      <c r="L186" s="64"/>
    </row>
    <row r="187" spans="1:12" ht="28.5" customHeight="1">
      <c r="A187" s="74" t="s">
        <v>319</v>
      </c>
      <c r="B187" s="69" t="s">
        <v>320</v>
      </c>
      <c r="C187" s="63">
        <f>C188+C189+C190</f>
        <v>0</v>
      </c>
      <c r="D187" s="63">
        <f>D188+D189+D190</f>
        <v>0</v>
      </c>
      <c r="E187" s="32">
        <f t="shared" si="12"/>
        <v>0</v>
      </c>
      <c r="F187" s="63">
        <f>F188+F189+F190</f>
        <v>0</v>
      </c>
      <c r="G187" s="63">
        <f>G188+G189+G190</f>
        <v>0</v>
      </c>
      <c r="H187" s="63">
        <f>H188+H189+H190</f>
        <v>0</v>
      </c>
      <c r="I187" s="63">
        <f>I188+I189+I190</f>
        <v>0</v>
      </c>
      <c r="J187" s="32">
        <f t="shared" si="13"/>
        <v>0</v>
      </c>
      <c r="K187" s="64"/>
      <c r="L187" s="64"/>
    </row>
    <row r="188" spans="1:12" ht="18.75" customHeight="1">
      <c r="A188" s="73" t="s">
        <v>288</v>
      </c>
      <c r="B188" s="71" t="s">
        <v>321</v>
      </c>
      <c r="C188" s="38"/>
      <c r="D188" s="38"/>
      <c r="E188" s="38">
        <f t="shared" si="12"/>
        <v>0</v>
      </c>
      <c r="F188" s="38"/>
      <c r="G188" s="38"/>
      <c r="H188" s="38"/>
      <c r="I188" s="38"/>
      <c r="J188" s="38">
        <f t="shared" si="13"/>
        <v>0</v>
      </c>
      <c r="K188" s="64"/>
      <c r="L188" s="64"/>
    </row>
    <row r="189" spans="1:12" ht="18.75" customHeight="1">
      <c r="A189" s="73" t="s">
        <v>290</v>
      </c>
      <c r="B189" s="71" t="s">
        <v>322</v>
      </c>
      <c r="C189" s="38"/>
      <c r="D189" s="38"/>
      <c r="E189" s="38">
        <f t="shared" si="12"/>
        <v>0</v>
      </c>
      <c r="F189" s="38"/>
      <c r="G189" s="38"/>
      <c r="H189" s="38"/>
      <c r="I189" s="38"/>
      <c r="J189" s="38">
        <f t="shared" si="13"/>
        <v>0</v>
      </c>
      <c r="K189" s="64"/>
      <c r="L189" s="64"/>
    </row>
    <row r="190" spans="1:12" ht="18.75" customHeight="1">
      <c r="A190" s="73" t="s">
        <v>292</v>
      </c>
      <c r="B190" s="71" t="s">
        <v>323</v>
      </c>
      <c r="C190" s="38"/>
      <c r="D190" s="38"/>
      <c r="E190" s="38">
        <f t="shared" si="12"/>
        <v>0</v>
      </c>
      <c r="F190" s="38"/>
      <c r="G190" s="38"/>
      <c r="H190" s="38"/>
      <c r="I190" s="38"/>
      <c r="J190" s="38">
        <f t="shared" si="13"/>
        <v>0</v>
      </c>
      <c r="K190" s="64"/>
      <c r="L190" s="64"/>
    </row>
    <row r="191" spans="1:12" ht="30.75" customHeight="1">
      <c r="A191" s="76" t="s">
        <v>324</v>
      </c>
      <c r="B191" s="69" t="s">
        <v>325</v>
      </c>
      <c r="C191" s="70">
        <f>C192+C193</f>
        <v>0</v>
      </c>
      <c r="D191" s="70">
        <f>D192+D193</f>
        <v>0</v>
      </c>
      <c r="E191" s="32">
        <f t="shared" si="12"/>
        <v>0</v>
      </c>
      <c r="F191" s="70">
        <f>F192+F193</f>
        <v>0</v>
      </c>
      <c r="G191" s="70">
        <f>G192+G193</f>
        <v>0</v>
      </c>
      <c r="H191" s="70">
        <f>H192+H193</f>
        <v>0</v>
      </c>
      <c r="I191" s="70">
        <f>I192+I193</f>
        <v>0</v>
      </c>
      <c r="J191" s="32">
        <f t="shared" si="13"/>
        <v>0</v>
      </c>
      <c r="K191" s="64"/>
      <c r="L191" s="64"/>
    </row>
    <row r="192" spans="1:12" ht="18.75" customHeight="1">
      <c r="A192" s="73" t="s">
        <v>288</v>
      </c>
      <c r="B192" s="77" t="s">
        <v>326</v>
      </c>
      <c r="C192" s="72"/>
      <c r="D192" s="38"/>
      <c r="E192" s="38">
        <f t="shared" si="12"/>
        <v>0</v>
      </c>
      <c r="F192" s="38"/>
      <c r="G192" s="38"/>
      <c r="H192" s="38"/>
      <c r="I192" s="38"/>
      <c r="J192" s="38">
        <f t="shared" si="13"/>
        <v>0</v>
      </c>
      <c r="K192" s="64"/>
      <c r="L192" s="64"/>
    </row>
    <row r="193" spans="1:12" ht="18.75" customHeight="1">
      <c r="A193" s="78" t="s">
        <v>290</v>
      </c>
      <c r="B193" s="77" t="s">
        <v>327</v>
      </c>
      <c r="C193" s="72"/>
      <c r="D193" s="38"/>
      <c r="E193" s="38">
        <f t="shared" si="12"/>
        <v>0</v>
      </c>
      <c r="F193" s="38"/>
      <c r="G193" s="38"/>
      <c r="H193" s="38"/>
      <c r="I193" s="38"/>
      <c r="J193" s="38">
        <f t="shared" si="13"/>
        <v>0</v>
      </c>
      <c r="K193" s="64"/>
      <c r="L193" s="64"/>
    </row>
    <row r="194" spans="1:12" ht="27" customHeight="1">
      <c r="A194" s="74" t="s">
        <v>328</v>
      </c>
      <c r="B194" s="69" t="s">
        <v>329</v>
      </c>
      <c r="C194" s="70">
        <f>C195+C196+C197</f>
        <v>0</v>
      </c>
      <c r="D194" s="70">
        <f>D195+D196+D197</f>
        <v>0</v>
      </c>
      <c r="E194" s="32">
        <f t="shared" si="12"/>
        <v>0</v>
      </c>
      <c r="F194" s="70">
        <f>F195+F196+F197</f>
        <v>0</v>
      </c>
      <c r="G194" s="70">
        <f>G195+G196+G197</f>
        <v>0</v>
      </c>
      <c r="H194" s="70">
        <f>H195+H196+H197</f>
        <v>0</v>
      </c>
      <c r="I194" s="70">
        <f>I195+I196+I197</f>
        <v>0</v>
      </c>
      <c r="J194" s="32">
        <f t="shared" si="13"/>
        <v>0</v>
      </c>
      <c r="K194" s="64"/>
      <c r="L194" s="64"/>
    </row>
    <row r="195" spans="1:12" ht="18.75" customHeight="1">
      <c r="A195" s="73" t="s">
        <v>288</v>
      </c>
      <c r="B195" s="71" t="s">
        <v>330</v>
      </c>
      <c r="C195" s="72"/>
      <c r="D195" s="38"/>
      <c r="E195" s="38">
        <f t="shared" si="12"/>
        <v>0</v>
      </c>
      <c r="F195" s="38"/>
      <c r="G195" s="38"/>
      <c r="H195" s="38"/>
      <c r="I195" s="38"/>
      <c r="J195" s="38">
        <f t="shared" si="13"/>
        <v>0</v>
      </c>
      <c r="K195" s="64"/>
      <c r="L195" s="64"/>
    </row>
    <row r="196" spans="1:12" ht="18" customHeight="1">
      <c r="A196" s="73" t="s">
        <v>290</v>
      </c>
      <c r="B196" s="71" t="s">
        <v>331</v>
      </c>
      <c r="C196" s="72"/>
      <c r="D196" s="38"/>
      <c r="E196" s="38">
        <f t="shared" si="12"/>
        <v>0</v>
      </c>
      <c r="F196" s="38"/>
      <c r="G196" s="38"/>
      <c r="H196" s="38"/>
      <c r="I196" s="38"/>
      <c r="J196" s="38">
        <f t="shared" si="13"/>
        <v>0</v>
      </c>
      <c r="K196" s="64"/>
      <c r="L196" s="64"/>
    </row>
    <row r="197" spans="1:12" ht="16.5" customHeight="1">
      <c r="A197" s="73" t="s">
        <v>292</v>
      </c>
      <c r="B197" s="71" t="s">
        <v>332</v>
      </c>
      <c r="C197" s="72"/>
      <c r="D197" s="38"/>
      <c r="E197" s="38">
        <f t="shared" si="12"/>
        <v>0</v>
      </c>
      <c r="F197" s="38"/>
      <c r="G197" s="38"/>
      <c r="H197" s="38"/>
      <c r="I197" s="38"/>
      <c r="J197" s="38">
        <f t="shared" si="13"/>
        <v>0</v>
      </c>
      <c r="K197" s="64"/>
      <c r="L197" s="64"/>
    </row>
    <row r="198" spans="1:12" ht="30.75" customHeight="1">
      <c r="A198" s="79" t="s">
        <v>333</v>
      </c>
      <c r="B198" s="69" t="s">
        <v>334</v>
      </c>
      <c r="C198" s="70">
        <f>C199+C200+C201+C202</f>
        <v>0</v>
      </c>
      <c r="D198" s="70">
        <f>D199+D200+D201+D202</f>
        <v>0</v>
      </c>
      <c r="E198" s="32">
        <f t="shared" si="12"/>
        <v>0</v>
      </c>
      <c r="F198" s="70">
        <f>F199+F200+F201+F202</f>
        <v>0</v>
      </c>
      <c r="G198" s="70">
        <f>G199+G200+G201+G202</f>
        <v>0</v>
      </c>
      <c r="H198" s="70">
        <f>H199+H200+H201+H202</f>
        <v>0</v>
      </c>
      <c r="I198" s="70">
        <f>I199+I200+I201+I202</f>
        <v>0</v>
      </c>
      <c r="J198" s="32">
        <f t="shared" si="13"/>
        <v>0</v>
      </c>
      <c r="K198" s="64"/>
      <c r="L198" s="64"/>
    </row>
    <row r="199" spans="1:12" ht="18.75" customHeight="1">
      <c r="A199" s="80" t="s">
        <v>288</v>
      </c>
      <c r="B199" s="71" t="s">
        <v>335</v>
      </c>
      <c r="C199" s="72"/>
      <c r="D199" s="38"/>
      <c r="E199" s="38">
        <f t="shared" si="12"/>
        <v>0</v>
      </c>
      <c r="F199" s="38"/>
      <c r="G199" s="38"/>
      <c r="H199" s="38"/>
      <c r="I199" s="38"/>
      <c r="J199" s="38">
        <f t="shared" si="13"/>
        <v>0</v>
      </c>
      <c r="K199" s="64"/>
      <c r="L199" s="64"/>
    </row>
    <row r="200" spans="1:12" ht="18.75" customHeight="1">
      <c r="A200" s="80" t="s">
        <v>290</v>
      </c>
      <c r="B200" s="71" t="s">
        <v>336</v>
      </c>
      <c r="C200" s="72"/>
      <c r="D200" s="38"/>
      <c r="E200" s="38">
        <f t="shared" si="12"/>
        <v>0</v>
      </c>
      <c r="F200" s="38"/>
      <c r="G200" s="38"/>
      <c r="H200" s="38"/>
      <c r="I200" s="38"/>
      <c r="J200" s="38">
        <f t="shared" si="13"/>
        <v>0</v>
      </c>
      <c r="K200" s="64"/>
      <c r="L200" s="64"/>
    </row>
    <row r="201" spans="1:12" ht="18.75" customHeight="1">
      <c r="A201" s="81" t="s">
        <v>292</v>
      </c>
      <c r="B201" s="82" t="s">
        <v>337</v>
      </c>
      <c r="C201" s="83"/>
      <c r="D201" s="38"/>
      <c r="E201" s="38">
        <f t="shared" si="12"/>
        <v>0</v>
      </c>
      <c r="F201" s="38"/>
      <c r="G201" s="38"/>
      <c r="H201" s="38"/>
      <c r="I201" s="38"/>
      <c r="J201" s="38">
        <f t="shared" si="13"/>
        <v>0</v>
      </c>
      <c r="K201" s="64"/>
      <c r="L201" s="64"/>
    </row>
    <row r="202" spans="1:12" ht="33.75" customHeight="1">
      <c r="A202" s="84" t="s">
        <v>338</v>
      </c>
      <c r="B202" s="85" t="s">
        <v>339</v>
      </c>
      <c r="C202" s="86"/>
      <c r="D202" s="72"/>
      <c r="E202" s="38">
        <f t="shared" si="12"/>
        <v>0</v>
      </c>
      <c r="F202" s="38"/>
      <c r="G202" s="38"/>
      <c r="H202" s="38"/>
      <c r="I202" s="38"/>
      <c r="J202" s="38">
        <f t="shared" si="13"/>
        <v>0</v>
      </c>
      <c r="K202" s="64"/>
      <c r="L202" s="64"/>
    </row>
    <row r="203" spans="1:12" ht="39.75" customHeight="1">
      <c r="A203" s="87" t="s">
        <v>340</v>
      </c>
      <c r="B203" s="88" t="s">
        <v>341</v>
      </c>
      <c r="C203" s="89">
        <f>C204+C205</f>
        <v>0</v>
      </c>
      <c r="D203" s="89">
        <f>D204+D205</f>
        <v>0</v>
      </c>
      <c r="E203" s="32">
        <f t="shared" si="12"/>
        <v>0</v>
      </c>
      <c r="F203" s="89">
        <f>F204+F205</f>
        <v>0</v>
      </c>
      <c r="G203" s="89">
        <f>G204+G205</f>
        <v>0</v>
      </c>
      <c r="H203" s="89">
        <f>H204+H205</f>
        <v>0</v>
      </c>
      <c r="I203" s="89">
        <f>I204+I205</f>
        <v>0</v>
      </c>
      <c r="J203" s="32">
        <f t="shared" si="13"/>
        <v>0</v>
      </c>
      <c r="K203" s="64"/>
      <c r="L203" s="64"/>
    </row>
    <row r="204" spans="1:12" ht="18.75" customHeight="1">
      <c r="A204" s="80" t="s">
        <v>288</v>
      </c>
      <c r="B204" s="77" t="s">
        <v>342</v>
      </c>
      <c r="C204" s="86"/>
      <c r="D204" s="72"/>
      <c r="E204" s="38">
        <f t="shared" si="12"/>
        <v>0</v>
      </c>
      <c r="F204" s="38"/>
      <c r="G204" s="38"/>
      <c r="H204" s="38"/>
      <c r="I204" s="38"/>
      <c r="J204" s="38">
        <f t="shared" si="13"/>
        <v>0</v>
      </c>
      <c r="K204" s="64"/>
      <c r="L204" s="64"/>
    </row>
    <row r="205" spans="1:12" ht="18.75" customHeight="1">
      <c r="A205" s="80" t="s">
        <v>290</v>
      </c>
      <c r="B205" s="77" t="s">
        <v>343</v>
      </c>
      <c r="C205" s="86"/>
      <c r="D205" s="72"/>
      <c r="E205" s="38">
        <f t="shared" si="12"/>
        <v>0</v>
      </c>
      <c r="F205" s="38"/>
      <c r="G205" s="38"/>
      <c r="H205" s="38"/>
      <c r="I205" s="38"/>
      <c r="J205" s="38">
        <f t="shared" si="13"/>
        <v>0</v>
      </c>
      <c r="K205" s="64"/>
      <c r="L205" s="64"/>
    </row>
    <row r="206" spans="1:12" ht="41.25" customHeight="1">
      <c r="A206" s="90" t="s">
        <v>344</v>
      </c>
      <c r="B206" s="91" t="s">
        <v>345</v>
      </c>
      <c r="C206" s="89">
        <f>C207+C208</f>
        <v>0</v>
      </c>
      <c r="D206" s="89">
        <f>D207+D208</f>
        <v>0</v>
      </c>
      <c r="E206" s="32">
        <f t="shared" si="12"/>
        <v>0</v>
      </c>
      <c r="F206" s="89">
        <f>F207+F208</f>
        <v>0</v>
      </c>
      <c r="G206" s="89">
        <f>G207+G208</f>
        <v>0</v>
      </c>
      <c r="H206" s="89">
        <f>H207+H208</f>
        <v>0</v>
      </c>
      <c r="I206" s="89">
        <f>I207+I208</f>
        <v>0</v>
      </c>
      <c r="J206" s="32">
        <f t="shared" si="13"/>
        <v>0</v>
      </c>
      <c r="K206" s="64"/>
      <c r="L206" s="64"/>
    </row>
    <row r="207" spans="1:12" ht="18.75" customHeight="1">
      <c r="A207" s="80" t="s">
        <v>288</v>
      </c>
      <c r="B207" s="77" t="s">
        <v>346</v>
      </c>
      <c r="C207" s="86"/>
      <c r="D207" s="72"/>
      <c r="E207" s="38">
        <f t="shared" si="12"/>
        <v>0</v>
      </c>
      <c r="F207" s="38"/>
      <c r="G207" s="38"/>
      <c r="H207" s="38"/>
      <c r="I207" s="38"/>
      <c r="J207" s="38">
        <f t="shared" si="13"/>
        <v>0</v>
      </c>
      <c r="K207" s="64"/>
      <c r="L207" s="64"/>
    </row>
    <row r="208" spans="1:12" ht="18.75" customHeight="1">
      <c r="A208" s="80" t="s">
        <v>290</v>
      </c>
      <c r="B208" s="77" t="s">
        <v>347</v>
      </c>
      <c r="C208" s="86"/>
      <c r="D208" s="72"/>
      <c r="E208" s="38">
        <f t="shared" si="12"/>
        <v>0</v>
      </c>
      <c r="F208" s="38"/>
      <c r="G208" s="38"/>
      <c r="H208" s="38"/>
      <c r="I208" s="38"/>
      <c r="J208" s="38">
        <f t="shared" si="13"/>
        <v>0</v>
      </c>
      <c r="K208" s="64"/>
      <c r="L208" s="64"/>
    </row>
    <row r="209" spans="1:13" ht="32.25" customHeight="1">
      <c r="A209" s="92" t="s">
        <v>348</v>
      </c>
      <c r="B209" s="93" t="s">
        <v>24</v>
      </c>
      <c r="C209" s="94">
        <f>C210+C257+C264</f>
        <v>21224000</v>
      </c>
      <c r="D209" s="94">
        <f>D210+D257+D264</f>
        <v>20906000</v>
      </c>
      <c r="E209" s="32">
        <f t="shared" si="12"/>
        <v>21649918</v>
      </c>
      <c r="F209" s="94">
        <f>F210+F257+F264</f>
        <v>903335</v>
      </c>
      <c r="G209" s="94">
        <f>G210+G257+G264</f>
        <v>20746583</v>
      </c>
      <c r="H209" s="94">
        <f>H210+H257+H264</f>
        <v>20731606</v>
      </c>
      <c r="I209" s="94">
        <f>I210+I257+I264</f>
        <v>0</v>
      </c>
      <c r="J209" s="32">
        <f t="shared" si="13"/>
        <v>918312</v>
      </c>
      <c r="K209" s="95"/>
      <c r="L209" s="64"/>
    </row>
    <row r="210" spans="1:13" ht="16.5" customHeight="1">
      <c r="A210" s="96" t="s">
        <v>349</v>
      </c>
      <c r="B210" s="52" t="s">
        <v>26</v>
      </c>
      <c r="C210" s="63">
        <f>C211+C216</f>
        <v>11964000</v>
      </c>
      <c r="D210" s="63">
        <f>D211+D216</f>
        <v>11324000</v>
      </c>
      <c r="E210" s="32">
        <f t="shared" si="12"/>
        <v>12068880</v>
      </c>
      <c r="F210" s="63">
        <f>F211+F216</f>
        <v>903335</v>
      </c>
      <c r="G210" s="63">
        <f>G211+G216</f>
        <v>11165545</v>
      </c>
      <c r="H210" s="63">
        <f>H211+H216</f>
        <v>11150568</v>
      </c>
      <c r="I210" s="63">
        <f>I211+I216</f>
        <v>0</v>
      </c>
      <c r="J210" s="32">
        <f t="shared" si="13"/>
        <v>918312</v>
      </c>
      <c r="K210" s="64"/>
      <c r="L210" s="64"/>
    </row>
    <row r="211" spans="1:13" ht="21.75" customHeight="1">
      <c r="A211" s="97" t="s">
        <v>350</v>
      </c>
      <c r="B211" s="52" t="s">
        <v>28</v>
      </c>
      <c r="C211" s="63">
        <f>C212</f>
        <v>0</v>
      </c>
      <c r="D211" s="63">
        <f>D212</f>
        <v>0</v>
      </c>
      <c r="E211" s="32">
        <f t="shared" si="12"/>
        <v>0</v>
      </c>
      <c r="F211" s="63">
        <f t="shared" ref="F211:I212" si="14">F212</f>
        <v>0</v>
      </c>
      <c r="G211" s="63">
        <f t="shared" si="14"/>
        <v>0</v>
      </c>
      <c r="H211" s="63">
        <f t="shared" si="14"/>
        <v>0</v>
      </c>
      <c r="I211" s="63">
        <f t="shared" si="14"/>
        <v>0</v>
      </c>
      <c r="J211" s="32">
        <f t="shared" si="13"/>
        <v>0</v>
      </c>
      <c r="K211" s="64"/>
      <c r="L211" s="64"/>
    </row>
    <row r="212" spans="1:13" ht="31.5" customHeight="1">
      <c r="A212" s="97" t="s">
        <v>351</v>
      </c>
      <c r="B212" s="98" t="s">
        <v>30</v>
      </c>
      <c r="C212" s="63">
        <f>C213</f>
        <v>0</v>
      </c>
      <c r="D212" s="63">
        <f>D213</f>
        <v>0</v>
      </c>
      <c r="E212" s="32">
        <f t="shared" si="12"/>
        <v>0</v>
      </c>
      <c r="F212" s="63">
        <f t="shared" si="14"/>
        <v>0</v>
      </c>
      <c r="G212" s="63">
        <f t="shared" si="14"/>
        <v>0</v>
      </c>
      <c r="H212" s="63">
        <f t="shared" si="14"/>
        <v>0</v>
      </c>
      <c r="I212" s="63">
        <f t="shared" si="14"/>
        <v>0</v>
      </c>
      <c r="J212" s="32">
        <f t="shared" si="13"/>
        <v>0</v>
      </c>
      <c r="K212" s="64"/>
      <c r="L212" s="64"/>
    </row>
    <row r="213" spans="1:13" ht="18.75" customHeight="1">
      <c r="A213" s="29" t="s">
        <v>31</v>
      </c>
      <c r="B213" s="26" t="s">
        <v>32</v>
      </c>
      <c r="C213" s="63">
        <f>C214+C215</f>
        <v>0</v>
      </c>
      <c r="D213" s="63">
        <f>D214+D215</f>
        <v>0</v>
      </c>
      <c r="E213" s="32">
        <f t="shared" si="12"/>
        <v>0</v>
      </c>
      <c r="F213" s="63">
        <f>F214+F215</f>
        <v>0</v>
      </c>
      <c r="G213" s="63">
        <f>G214+G215</f>
        <v>0</v>
      </c>
      <c r="H213" s="63">
        <f>H214+H215</f>
        <v>0</v>
      </c>
      <c r="I213" s="63">
        <f>I214+I215</f>
        <v>0</v>
      </c>
      <c r="J213" s="32">
        <f t="shared" si="13"/>
        <v>0</v>
      </c>
      <c r="K213" s="64"/>
      <c r="L213" s="64"/>
    </row>
    <row r="214" spans="1:13" ht="19.5" customHeight="1">
      <c r="A214" s="34" t="s">
        <v>33</v>
      </c>
      <c r="B214" s="35" t="s">
        <v>34</v>
      </c>
      <c r="C214" s="38"/>
      <c r="D214" s="38"/>
      <c r="E214" s="38">
        <f t="shared" si="12"/>
        <v>0</v>
      </c>
      <c r="F214" s="38"/>
      <c r="G214" s="38"/>
      <c r="H214" s="38"/>
      <c r="I214" s="38"/>
      <c r="J214" s="38">
        <f t="shared" si="13"/>
        <v>0</v>
      </c>
      <c r="K214" s="64"/>
      <c r="L214" s="64"/>
    </row>
    <row r="215" spans="1:13" ht="19.5" customHeight="1">
      <c r="A215" s="34" t="s">
        <v>35</v>
      </c>
      <c r="B215" s="35" t="s">
        <v>36</v>
      </c>
      <c r="C215" s="38"/>
      <c r="D215" s="38"/>
      <c r="E215" s="38">
        <f t="shared" si="12"/>
        <v>0</v>
      </c>
      <c r="F215" s="38"/>
      <c r="G215" s="38"/>
      <c r="H215" s="38"/>
      <c r="I215" s="38"/>
      <c r="J215" s="38">
        <f t="shared" si="13"/>
        <v>0</v>
      </c>
      <c r="K215" s="64"/>
      <c r="L215" s="64"/>
    </row>
    <row r="216" spans="1:13" ht="18" customHeight="1">
      <c r="A216" s="29" t="s">
        <v>352</v>
      </c>
      <c r="B216" s="30" t="s">
        <v>38</v>
      </c>
      <c r="C216" s="63">
        <f>C217+C228</f>
        <v>11964000</v>
      </c>
      <c r="D216" s="63">
        <f>D217+D228</f>
        <v>11324000</v>
      </c>
      <c r="E216" s="32">
        <f t="shared" si="12"/>
        <v>12068880</v>
      </c>
      <c r="F216" s="63">
        <f>F217+F228</f>
        <v>903335</v>
      </c>
      <c r="G216" s="63">
        <f>G217+G228</f>
        <v>11165545</v>
      </c>
      <c r="H216" s="63">
        <f>H217+H228</f>
        <v>11150568</v>
      </c>
      <c r="I216" s="63">
        <f>I217+I228</f>
        <v>0</v>
      </c>
      <c r="J216" s="38">
        <f>E216-H216-I216</f>
        <v>918312</v>
      </c>
      <c r="K216" s="64"/>
      <c r="L216" s="64"/>
    </row>
    <row r="217" spans="1:13" ht="18" customHeight="1">
      <c r="A217" s="29" t="s">
        <v>353</v>
      </c>
      <c r="B217" s="30" t="s">
        <v>40</v>
      </c>
      <c r="C217" s="63">
        <f>C218+C226</f>
        <v>6000</v>
      </c>
      <c r="D217" s="63">
        <f>D218+D226</f>
        <v>9000</v>
      </c>
      <c r="E217" s="32">
        <f t="shared" si="12"/>
        <v>9542</v>
      </c>
      <c r="F217" s="63">
        <f>F218+F226</f>
        <v>1460</v>
      </c>
      <c r="G217" s="63">
        <f>G218+G226</f>
        <v>8082</v>
      </c>
      <c r="H217" s="63">
        <f>H218+H226</f>
        <v>9542</v>
      </c>
      <c r="I217" s="63">
        <f>I218+I226</f>
        <v>0</v>
      </c>
      <c r="J217" s="38">
        <f t="shared" si="13"/>
        <v>0</v>
      </c>
      <c r="K217" s="64"/>
      <c r="L217" s="64"/>
      <c r="M217" s="64"/>
    </row>
    <row r="218" spans="1:13" ht="27.75" customHeight="1">
      <c r="A218" s="29" t="s">
        <v>354</v>
      </c>
      <c r="B218" s="26" t="s">
        <v>42</v>
      </c>
      <c r="C218" s="63">
        <f>C219+C221+C224+C225</f>
        <v>6000</v>
      </c>
      <c r="D218" s="63">
        <f>D219+D221+D224+D225</f>
        <v>9000</v>
      </c>
      <c r="E218" s="32">
        <f t="shared" si="12"/>
        <v>9542</v>
      </c>
      <c r="F218" s="63">
        <f>F219+F221+F224+F225</f>
        <v>1460</v>
      </c>
      <c r="G218" s="63">
        <f>G219+G221+G224+G225</f>
        <v>8082</v>
      </c>
      <c r="H218" s="63">
        <f>H219+H221+H224+H225</f>
        <v>9542</v>
      </c>
      <c r="I218" s="63">
        <f>I219+I221+I224+I225</f>
        <v>0</v>
      </c>
      <c r="J218" s="38">
        <f t="shared" si="13"/>
        <v>0</v>
      </c>
      <c r="K218" s="64"/>
      <c r="L218" s="64"/>
      <c r="M218" s="64"/>
    </row>
    <row r="219" spans="1:13" ht="17.25" customHeight="1">
      <c r="A219" s="34" t="s">
        <v>43</v>
      </c>
      <c r="B219" s="35" t="s">
        <v>44</v>
      </c>
      <c r="C219" s="39">
        <f>C220</f>
        <v>6000</v>
      </c>
      <c r="D219" s="39">
        <f>D220</f>
        <v>9000</v>
      </c>
      <c r="E219" s="38">
        <f t="shared" si="12"/>
        <v>9542</v>
      </c>
      <c r="F219" s="38">
        <f>F220</f>
        <v>1460</v>
      </c>
      <c r="G219" s="38">
        <f>G220</f>
        <v>8082</v>
      </c>
      <c r="H219" s="38">
        <f>H220</f>
        <v>9542</v>
      </c>
      <c r="I219" s="38">
        <f>I220</f>
        <v>0</v>
      </c>
      <c r="J219" s="38">
        <f t="shared" si="13"/>
        <v>0</v>
      </c>
      <c r="K219" s="64"/>
      <c r="L219" s="64"/>
    </row>
    <row r="220" spans="1:13" ht="25.5" customHeight="1">
      <c r="A220" s="34" t="s">
        <v>45</v>
      </c>
      <c r="B220" s="35" t="s">
        <v>46</v>
      </c>
      <c r="C220" s="38">
        <v>6000</v>
      </c>
      <c r="D220" s="38">
        <v>9000</v>
      </c>
      <c r="E220" s="38">
        <f t="shared" si="12"/>
        <v>9542</v>
      </c>
      <c r="F220" s="38">
        <v>1460</v>
      </c>
      <c r="G220" s="38">
        <f>H220-F220</f>
        <v>8082</v>
      </c>
      <c r="H220" s="38">
        <v>9542</v>
      </c>
      <c r="I220" s="38"/>
      <c r="J220" s="38">
        <f t="shared" si="13"/>
        <v>0</v>
      </c>
      <c r="K220" s="64"/>
      <c r="L220" s="64"/>
    </row>
    <row r="221" spans="1:13" ht="15.75" customHeight="1">
      <c r="A221" s="34" t="s">
        <v>355</v>
      </c>
      <c r="B221" s="35" t="s">
        <v>48</v>
      </c>
      <c r="C221" s="38"/>
      <c r="D221" s="38"/>
      <c r="E221" s="38">
        <f t="shared" si="12"/>
        <v>0</v>
      </c>
      <c r="F221" s="38">
        <f>F222+F223</f>
        <v>0</v>
      </c>
      <c r="G221" s="38">
        <v>0</v>
      </c>
      <c r="H221" s="38">
        <f>H222+H223</f>
        <v>0</v>
      </c>
      <c r="I221" s="38">
        <f>I222+I223</f>
        <v>0</v>
      </c>
      <c r="J221" s="38">
        <f t="shared" si="13"/>
        <v>0</v>
      </c>
      <c r="K221" s="64"/>
      <c r="L221" s="64"/>
    </row>
    <row r="222" spans="1:13" ht="18.75" customHeight="1">
      <c r="A222" s="34" t="s">
        <v>49</v>
      </c>
      <c r="B222" s="35" t="s">
        <v>50</v>
      </c>
      <c r="C222" s="38"/>
      <c r="D222" s="38"/>
      <c r="E222" s="38">
        <f t="shared" ref="E222:E233" si="15">F222+G222</f>
        <v>0</v>
      </c>
      <c r="F222" s="38"/>
      <c r="G222" s="38"/>
      <c r="H222" s="38"/>
      <c r="I222" s="38"/>
      <c r="J222" s="38">
        <f t="shared" ref="J222:J264" si="16">E222-H222-I222</f>
        <v>0</v>
      </c>
      <c r="K222" s="64"/>
      <c r="L222" s="64"/>
    </row>
    <row r="223" spans="1:13" ht="30" customHeight="1">
      <c r="A223" s="34" t="s">
        <v>356</v>
      </c>
      <c r="B223" s="35" t="s">
        <v>52</v>
      </c>
      <c r="C223" s="38"/>
      <c r="D223" s="38"/>
      <c r="E223" s="38">
        <f t="shared" si="15"/>
        <v>0</v>
      </c>
      <c r="F223" s="38"/>
      <c r="G223" s="38"/>
      <c r="H223" s="38"/>
      <c r="I223" s="38"/>
      <c r="J223" s="38">
        <f t="shared" si="16"/>
        <v>0</v>
      </c>
      <c r="K223" s="64"/>
      <c r="L223" s="64"/>
    </row>
    <row r="224" spans="1:13" ht="15" customHeight="1">
      <c r="A224" s="34" t="s">
        <v>357</v>
      </c>
      <c r="B224" s="35" t="s">
        <v>54</v>
      </c>
      <c r="C224" s="38"/>
      <c r="D224" s="38"/>
      <c r="E224" s="38">
        <f t="shared" si="15"/>
        <v>0</v>
      </c>
      <c r="F224" s="38"/>
      <c r="G224" s="38"/>
      <c r="H224" s="38"/>
      <c r="I224" s="38"/>
      <c r="J224" s="38">
        <f t="shared" si="16"/>
        <v>0</v>
      </c>
      <c r="K224" s="64"/>
      <c r="L224" s="64"/>
    </row>
    <row r="225" spans="1:12" ht="15" customHeight="1">
      <c r="A225" s="34" t="s">
        <v>358</v>
      </c>
      <c r="B225" s="35" t="s">
        <v>56</v>
      </c>
      <c r="C225" s="38"/>
      <c r="D225" s="38"/>
      <c r="E225" s="38">
        <f t="shared" si="15"/>
        <v>0</v>
      </c>
      <c r="F225" s="38"/>
      <c r="G225" s="38"/>
      <c r="H225" s="38"/>
      <c r="I225" s="38"/>
      <c r="J225" s="38">
        <f t="shared" si="16"/>
        <v>0</v>
      </c>
      <c r="K225" s="64"/>
      <c r="L225" s="64"/>
    </row>
    <row r="226" spans="1:12" ht="16.5" customHeight="1">
      <c r="A226" s="29" t="s">
        <v>57</v>
      </c>
      <c r="B226" s="26" t="s">
        <v>58</v>
      </c>
      <c r="C226" s="63">
        <f>C227</f>
        <v>0</v>
      </c>
      <c r="D226" s="63">
        <f>D227</f>
        <v>0</v>
      </c>
      <c r="E226" s="32">
        <f t="shared" si="15"/>
        <v>0</v>
      </c>
      <c r="F226" s="63">
        <f>F227</f>
        <v>0</v>
      </c>
      <c r="G226" s="63">
        <f>G227</f>
        <v>0</v>
      </c>
      <c r="H226" s="63">
        <f>H227</f>
        <v>0</v>
      </c>
      <c r="I226" s="63">
        <f>I227</f>
        <v>0</v>
      </c>
      <c r="J226" s="32">
        <f t="shared" si="16"/>
        <v>0</v>
      </c>
      <c r="K226" s="64"/>
      <c r="L226" s="64"/>
    </row>
    <row r="227" spans="1:12" ht="20.25" customHeight="1">
      <c r="A227" s="29" t="s">
        <v>59</v>
      </c>
      <c r="B227" s="41" t="s">
        <v>60</v>
      </c>
      <c r="C227" s="38"/>
      <c r="D227" s="38"/>
      <c r="E227" s="38">
        <f t="shared" si="15"/>
        <v>0</v>
      </c>
      <c r="F227" s="38"/>
      <c r="G227" s="38"/>
      <c r="H227" s="38"/>
      <c r="I227" s="38"/>
      <c r="J227" s="38">
        <f t="shared" si="16"/>
        <v>0</v>
      </c>
      <c r="K227" s="64"/>
      <c r="L227" s="64"/>
    </row>
    <row r="228" spans="1:12" ht="27" customHeight="1">
      <c r="A228" s="29" t="s">
        <v>359</v>
      </c>
      <c r="B228" s="30" t="s">
        <v>62</v>
      </c>
      <c r="C228" s="63">
        <f>C229+C244+C246+C248+C253</f>
        <v>11958000</v>
      </c>
      <c r="D228" s="63">
        <f>D229+D244+D246+D248+D253</f>
        <v>11315000</v>
      </c>
      <c r="E228" s="32">
        <f t="shared" si="15"/>
        <v>12059338</v>
      </c>
      <c r="F228" s="63">
        <f>F229+F244+F246+F248+F253</f>
        <v>901875</v>
      </c>
      <c r="G228" s="63">
        <f>G229+G244+G246+G248+G253</f>
        <v>11157463</v>
      </c>
      <c r="H228" s="63">
        <f>H229+H244+H246+H248+H253</f>
        <v>11141026</v>
      </c>
      <c r="I228" s="63">
        <f>I229+I244+I246+I248+I253</f>
        <v>0</v>
      </c>
      <c r="J228" s="32">
        <f t="shared" si="16"/>
        <v>918312</v>
      </c>
      <c r="K228" s="64"/>
      <c r="L228" s="64"/>
    </row>
    <row r="229" spans="1:12" ht="52.5" customHeight="1">
      <c r="A229" s="29" t="s">
        <v>360</v>
      </c>
      <c r="B229" s="26" t="s">
        <v>64</v>
      </c>
      <c r="C229" s="63">
        <f>C230+C231+C232+C233+C234+C235+C236+C237+C238+C239+C240+C241+C242+C243</f>
        <v>11954000</v>
      </c>
      <c r="D229" s="63">
        <f>D230+D231+D232+D233+D234+D235+D236+D237+D238+D239+D240+D241+D242+D243</f>
        <v>11353000</v>
      </c>
      <c r="E229" s="32">
        <f t="shared" si="15"/>
        <v>12091006</v>
      </c>
      <c r="F229" s="63">
        <f>F230+F231+F232+F233+F234+F235+F236+F237+F238+F239+F240+F241+F242+F243</f>
        <v>901875</v>
      </c>
      <c r="G229" s="63">
        <f>G230+G231+G232+G233+G234+G235+G236+G237+G238+G239+G240+G241+G242+G243</f>
        <v>11189131</v>
      </c>
      <c r="H229" s="63">
        <f>H230+H231+H232+H233+H234+H235+H236+H237+H238+H239+H240+H241+H242+H243</f>
        <v>11172694</v>
      </c>
      <c r="I229" s="63">
        <f>I230+I231+I232+I233+I234+I235+I236+I237+I238+I239+I240+I241+I242+I243</f>
        <v>0</v>
      </c>
      <c r="J229" s="32">
        <f t="shared" si="16"/>
        <v>918312</v>
      </c>
      <c r="K229" s="64"/>
      <c r="L229" s="64"/>
    </row>
    <row r="230" spans="1:12" ht="18" customHeight="1">
      <c r="A230" s="34" t="s">
        <v>65</v>
      </c>
      <c r="B230" s="35" t="s">
        <v>66</v>
      </c>
      <c r="C230" s="38"/>
      <c r="D230" s="38"/>
      <c r="E230" s="38">
        <f t="shared" si="15"/>
        <v>0</v>
      </c>
      <c r="F230" s="38"/>
      <c r="G230" s="38"/>
      <c r="H230" s="38"/>
      <c r="I230" s="38"/>
      <c r="J230" s="38">
        <f t="shared" si="16"/>
        <v>0</v>
      </c>
      <c r="K230" s="64"/>
      <c r="L230" s="64"/>
    </row>
    <row r="231" spans="1:12" ht="15.75" customHeight="1">
      <c r="A231" s="34" t="s">
        <v>67</v>
      </c>
      <c r="B231" s="35" t="s">
        <v>68</v>
      </c>
      <c r="C231" s="38">
        <v>120000</v>
      </c>
      <c r="D231" s="38">
        <v>129000</v>
      </c>
      <c r="E231" s="38">
        <f t="shared" si="15"/>
        <v>136595</v>
      </c>
      <c r="F231" s="38"/>
      <c r="G231" s="38">
        <v>136595</v>
      </c>
      <c r="H231" s="38">
        <v>136595</v>
      </c>
      <c r="I231" s="38">
        <v>0</v>
      </c>
      <c r="J231" s="32">
        <f t="shared" si="16"/>
        <v>0</v>
      </c>
      <c r="K231" s="64"/>
      <c r="L231" s="64"/>
    </row>
    <row r="232" spans="1:12" ht="16.5" customHeight="1">
      <c r="A232" s="34" t="s">
        <v>361</v>
      </c>
      <c r="B232" s="35" t="s">
        <v>70</v>
      </c>
      <c r="C232" s="38"/>
      <c r="D232" s="38"/>
      <c r="E232" s="38">
        <f t="shared" si="15"/>
        <v>0</v>
      </c>
      <c r="F232" s="38"/>
      <c r="G232" s="38"/>
      <c r="H232" s="38"/>
      <c r="I232" s="38"/>
      <c r="J232" s="38">
        <f t="shared" si="16"/>
        <v>0</v>
      </c>
      <c r="K232" s="64"/>
      <c r="L232" s="64"/>
    </row>
    <row r="233" spans="1:12" ht="15" customHeight="1">
      <c r="A233" s="42" t="s">
        <v>71</v>
      </c>
      <c r="B233" s="43" t="s">
        <v>72</v>
      </c>
      <c r="C233" s="38"/>
      <c r="D233" s="38"/>
      <c r="E233" s="38">
        <f t="shared" si="15"/>
        <v>0</v>
      </c>
      <c r="F233" s="38"/>
      <c r="G233" s="38"/>
      <c r="H233" s="38"/>
      <c r="I233" s="38"/>
      <c r="J233" s="38">
        <f t="shared" si="16"/>
        <v>0</v>
      </c>
      <c r="K233" s="64"/>
      <c r="L233" s="64"/>
    </row>
    <row r="234" spans="1:12" ht="26.25" customHeight="1">
      <c r="A234" s="34" t="s">
        <v>73</v>
      </c>
      <c r="B234" s="35" t="s">
        <v>74</v>
      </c>
      <c r="C234" s="38"/>
      <c r="D234" s="38"/>
      <c r="E234" s="38">
        <v>0</v>
      </c>
      <c r="F234" s="38"/>
      <c r="G234" s="38"/>
      <c r="H234" s="38"/>
      <c r="I234" s="38"/>
      <c r="J234" s="38">
        <f t="shared" si="16"/>
        <v>0</v>
      </c>
      <c r="K234" s="64"/>
      <c r="L234" s="64"/>
    </row>
    <row r="235" spans="1:12" ht="26.25" customHeight="1">
      <c r="A235" s="34" t="s">
        <v>362</v>
      </c>
      <c r="B235" s="35" t="s">
        <v>76</v>
      </c>
      <c r="C235" s="38"/>
      <c r="D235" s="38"/>
      <c r="E235" s="38">
        <f t="shared" ref="E235:E241" si="17">F235+G235</f>
        <v>0</v>
      </c>
      <c r="F235" s="38"/>
      <c r="G235" s="38"/>
      <c r="H235" s="38"/>
      <c r="I235" s="38"/>
      <c r="J235" s="38">
        <f t="shared" si="16"/>
        <v>0</v>
      </c>
      <c r="K235" s="64"/>
      <c r="L235" s="64"/>
    </row>
    <row r="236" spans="1:12" ht="37.5" customHeight="1">
      <c r="A236" s="34" t="s">
        <v>363</v>
      </c>
      <c r="B236" s="35" t="s">
        <v>78</v>
      </c>
      <c r="C236" s="38"/>
      <c r="D236" s="38"/>
      <c r="E236" s="38">
        <f t="shared" si="17"/>
        <v>0</v>
      </c>
      <c r="F236" s="38"/>
      <c r="G236" s="38"/>
      <c r="H236" s="38"/>
      <c r="I236" s="38"/>
      <c r="J236" s="38">
        <f t="shared" si="16"/>
        <v>0</v>
      </c>
      <c r="K236" s="64"/>
      <c r="L236" s="64"/>
    </row>
    <row r="237" spans="1:12" ht="25.5" customHeight="1">
      <c r="A237" s="34" t="s">
        <v>364</v>
      </c>
      <c r="B237" s="35" t="s">
        <v>80</v>
      </c>
      <c r="C237" s="38"/>
      <c r="D237" s="38"/>
      <c r="E237" s="38">
        <f t="shared" si="17"/>
        <v>0</v>
      </c>
      <c r="F237" s="38"/>
      <c r="G237" s="38"/>
      <c r="H237" s="38"/>
      <c r="I237" s="38"/>
      <c r="J237" s="38">
        <f t="shared" si="16"/>
        <v>0</v>
      </c>
      <c r="K237" s="64"/>
      <c r="L237" s="64"/>
    </row>
    <row r="238" spans="1:12" ht="14.25" customHeight="1">
      <c r="A238" s="34" t="s">
        <v>365</v>
      </c>
      <c r="B238" s="35" t="s">
        <v>82</v>
      </c>
      <c r="C238" s="38"/>
      <c r="D238" s="38"/>
      <c r="E238" s="38">
        <f t="shared" si="17"/>
        <v>0</v>
      </c>
      <c r="F238" s="38"/>
      <c r="G238" s="38"/>
      <c r="H238" s="38"/>
      <c r="I238" s="38"/>
      <c r="J238" s="38">
        <f t="shared" si="16"/>
        <v>0</v>
      </c>
      <c r="K238" s="64"/>
      <c r="L238" s="64"/>
    </row>
    <row r="239" spans="1:12" ht="24.75" customHeight="1">
      <c r="A239" s="34" t="s">
        <v>366</v>
      </c>
      <c r="B239" s="35" t="s">
        <v>84</v>
      </c>
      <c r="C239" s="38">
        <v>11130000</v>
      </c>
      <c r="D239" s="38">
        <v>10614000</v>
      </c>
      <c r="E239" s="38">
        <v>11445047</v>
      </c>
      <c r="F239" s="38">
        <v>901875</v>
      </c>
      <c r="G239" s="38">
        <v>10543171</v>
      </c>
      <c r="H239" s="38">
        <v>10526734</v>
      </c>
      <c r="I239" s="38"/>
      <c r="J239" s="38">
        <f t="shared" si="16"/>
        <v>918313</v>
      </c>
      <c r="K239" s="64"/>
      <c r="L239" s="64"/>
    </row>
    <row r="240" spans="1:12" ht="36" customHeight="1">
      <c r="A240" s="99" t="s">
        <v>367</v>
      </c>
      <c r="B240" s="35" t="s">
        <v>86</v>
      </c>
      <c r="C240" s="38">
        <v>704000</v>
      </c>
      <c r="D240" s="38">
        <v>610000</v>
      </c>
      <c r="E240" s="38">
        <f t="shared" si="17"/>
        <v>509365</v>
      </c>
      <c r="F240" s="38"/>
      <c r="G240" s="38">
        <f>H240-F240</f>
        <v>509365</v>
      </c>
      <c r="H240" s="38">
        <v>509365</v>
      </c>
      <c r="I240" s="38"/>
      <c r="J240" s="38">
        <f t="shared" si="16"/>
        <v>0</v>
      </c>
      <c r="K240" s="64"/>
      <c r="L240" s="64"/>
    </row>
    <row r="241" spans="1:12" ht="39.75" customHeight="1">
      <c r="A241" s="100" t="s">
        <v>368</v>
      </c>
      <c r="B241" s="35" t="s">
        <v>88</v>
      </c>
      <c r="C241" s="38">
        <v>0</v>
      </c>
      <c r="D241" s="38">
        <v>0</v>
      </c>
      <c r="E241" s="38">
        <f t="shared" si="17"/>
        <v>0</v>
      </c>
      <c r="F241" s="38"/>
      <c r="G241" s="38">
        <v>0</v>
      </c>
      <c r="H241" s="38">
        <v>0</v>
      </c>
      <c r="I241" s="38"/>
      <c r="J241" s="38">
        <f t="shared" si="16"/>
        <v>0</v>
      </c>
      <c r="K241" s="64"/>
      <c r="L241" s="64"/>
    </row>
    <row r="242" spans="1:12" ht="26.25" customHeight="1">
      <c r="A242" s="34" t="s">
        <v>369</v>
      </c>
      <c r="B242" s="35" t="s">
        <v>90</v>
      </c>
      <c r="C242" s="38"/>
      <c r="D242" s="38"/>
      <c r="E242" s="38">
        <v>0</v>
      </c>
      <c r="F242" s="38"/>
      <c r="G242" s="38">
        <v>0</v>
      </c>
      <c r="H242" s="38">
        <v>0</v>
      </c>
      <c r="I242" s="38"/>
      <c r="J242" s="38">
        <f t="shared" si="16"/>
        <v>0</v>
      </c>
      <c r="K242" s="64"/>
      <c r="L242" s="64"/>
    </row>
    <row r="243" spans="1:12" ht="18.75" customHeight="1">
      <c r="A243" s="34" t="s">
        <v>91</v>
      </c>
      <c r="B243" s="35" t="s">
        <v>92</v>
      </c>
      <c r="C243" s="38"/>
      <c r="D243" s="38"/>
      <c r="E243" s="38">
        <v>0</v>
      </c>
      <c r="F243" s="38"/>
      <c r="G243" s="38">
        <v>0</v>
      </c>
      <c r="H243" s="38">
        <v>0</v>
      </c>
      <c r="I243" s="38"/>
      <c r="J243" s="38">
        <f t="shared" si="16"/>
        <v>0</v>
      </c>
      <c r="K243" s="64"/>
      <c r="L243" s="64"/>
    </row>
    <row r="244" spans="1:12" ht="26.25" customHeight="1">
      <c r="A244" s="29" t="s">
        <v>93</v>
      </c>
      <c r="B244" s="26" t="s">
        <v>94</v>
      </c>
      <c r="C244" s="63">
        <f>C245</f>
        <v>0</v>
      </c>
      <c r="D244" s="63">
        <f>D245</f>
        <v>0</v>
      </c>
      <c r="E244" s="32">
        <f t="shared" ref="E244:E264" si="18">F244+G244</f>
        <v>0</v>
      </c>
      <c r="F244" s="63">
        <f>F245</f>
        <v>0</v>
      </c>
      <c r="G244" s="63">
        <f>G245</f>
        <v>0</v>
      </c>
      <c r="H244" s="63">
        <f>H245</f>
        <v>0</v>
      </c>
      <c r="I244" s="63">
        <f>I245</f>
        <v>0</v>
      </c>
      <c r="J244" s="32">
        <f t="shared" si="16"/>
        <v>0</v>
      </c>
      <c r="K244" s="64"/>
      <c r="L244" s="64"/>
    </row>
    <row r="245" spans="1:12" ht="25.5" customHeight="1">
      <c r="A245" s="34" t="s">
        <v>370</v>
      </c>
      <c r="B245" s="35" t="s">
        <v>96</v>
      </c>
      <c r="C245" s="38"/>
      <c r="D245" s="38"/>
      <c r="E245" s="38">
        <f t="shared" si="18"/>
        <v>0</v>
      </c>
      <c r="F245" s="38"/>
      <c r="G245" s="38"/>
      <c r="H245" s="38"/>
      <c r="I245" s="38"/>
      <c r="J245" s="38">
        <f t="shared" si="16"/>
        <v>0</v>
      </c>
      <c r="K245" s="64"/>
      <c r="L245" s="64"/>
    </row>
    <row r="246" spans="1:12" ht="18" customHeight="1">
      <c r="A246" s="29" t="s">
        <v>97</v>
      </c>
      <c r="B246" s="26" t="s">
        <v>98</v>
      </c>
      <c r="C246" s="63">
        <f>C247</f>
        <v>0</v>
      </c>
      <c r="D246" s="63">
        <f>D247</f>
        <v>0</v>
      </c>
      <c r="E246" s="32">
        <f t="shared" si="18"/>
        <v>0</v>
      </c>
      <c r="F246" s="63">
        <f>F247</f>
        <v>0</v>
      </c>
      <c r="G246" s="63">
        <f>G247</f>
        <v>0</v>
      </c>
      <c r="H246" s="63">
        <f>H247</f>
        <v>0</v>
      </c>
      <c r="I246" s="63">
        <f>I247</f>
        <v>0</v>
      </c>
      <c r="J246" s="32">
        <f t="shared" si="16"/>
        <v>0</v>
      </c>
      <c r="K246" s="64"/>
      <c r="L246" s="64"/>
    </row>
    <row r="247" spans="1:12" ht="17.25" customHeight="1">
      <c r="A247" s="34" t="s">
        <v>99</v>
      </c>
      <c r="B247" s="35" t="s">
        <v>100</v>
      </c>
      <c r="C247" s="38"/>
      <c r="D247" s="38"/>
      <c r="E247" s="38">
        <f t="shared" si="18"/>
        <v>0</v>
      </c>
      <c r="F247" s="38"/>
      <c r="G247" s="38"/>
      <c r="H247" s="38"/>
      <c r="I247" s="38"/>
      <c r="J247" s="38">
        <f t="shared" si="16"/>
        <v>0</v>
      </c>
      <c r="K247" s="64"/>
      <c r="L247" s="64"/>
    </row>
    <row r="248" spans="1:12" ht="18.75" customHeight="1">
      <c r="A248" s="29" t="s">
        <v>101</v>
      </c>
      <c r="B248" s="26" t="s">
        <v>102</v>
      </c>
      <c r="C248" s="63">
        <f>C249+C250+C252</f>
        <v>0</v>
      </c>
      <c r="D248" s="63">
        <f>D249+D250+D252</f>
        <v>0</v>
      </c>
      <c r="E248" s="32">
        <f t="shared" si="18"/>
        <v>0</v>
      </c>
      <c r="F248" s="63">
        <f>F249+F250+F252</f>
        <v>0</v>
      </c>
      <c r="G248" s="63">
        <f>G249+G250+G252</f>
        <v>0</v>
      </c>
      <c r="H248" s="63">
        <f>H249+H250+H252</f>
        <v>0</v>
      </c>
      <c r="I248" s="63">
        <f>I249+I250+I252</f>
        <v>0</v>
      </c>
      <c r="J248" s="32">
        <f t="shared" si="16"/>
        <v>0</v>
      </c>
      <c r="K248" s="64"/>
      <c r="L248" s="64"/>
    </row>
    <row r="249" spans="1:12" ht="18.75" customHeight="1">
      <c r="A249" s="29" t="s">
        <v>103</v>
      </c>
      <c r="B249" s="45" t="s">
        <v>104</v>
      </c>
      <c r="C249" s="38"/>
      <c r="D249" s="38"/>
      <c r="E249" s="38">
        <f t="shared" si="18"/>
        <v>0</v>
      </c>
      <c r="F249" s="38"/>
      <c r="G249" s="38"/>
      <c r="H249" s="38"/>
      <c r="I249" s="38"/>
      <c r="J249" s="38">
        <f t="shared" si="16"/>
        <v>0</v>
      </c>
      <c r="K249" s="64"/>
      <c r="L249" s="64"/>
    </row>
    <row r="250" spans="1:12" ht="33.75" customHeight="1">
      <c r="A250" s="34" t="s">
        <v>371</v>
      </c>
      <c r="B250" s="45" t="s">
        <v>106</v>
      </c>
      <c r="C250" s="39">
        <f>C251</f>
        <v>0</v>
      </c>
      <c r="D250" s="39">
        <f>D251</f>
        <v>0</v>
      </c>
      <c r="E250" s="32">
        <f t="shared" si="18"/>
        <v>0</v>
      </c>
      <c r="F250" s="39">
        <f>F251</f>
        <v>0</v>
      </c>
      <c r="G250" s="39">
        <f>G251</f>
        <v>0</v>
      </c>
      <c r="H250" s="39">
        <f>H251</f>
        <v>0</v>
      </c>
      <c r="I250" s="39">
        <f>I251</f>
        <v>0</v>
      </c>
      <c r="J250" s="32">
        <f t="shared" si="16"/>
        <v>0</v>
      </c>
      <c r="K250" s="64"/>
      <c r="L250" s="64"/>
    </row>
    <row r="251" spans="1:12" ht="30" customHeight="1">
      <c r="A251" s="34" t="s">
        <v>109</v>
      </c>
      <c r="B251" s="45" t="s">
        <v>110</v>
      </c>
      <c r="C251" s="38"/>
      <c r="D251" s="38"/>
      <c r="E251" s="38">
        <f t="shared" si="18"/>
        <v>0</v>
      </c>
      <c r="F251" s="38"/>
      <c r="G251" s="38"/>
      <c r="H251" s="38"/>
      <c r="I251" s="38"/>
      <c r="J251" s="38">
        <f t="shared" si="16"/>
        <v>0</v>
      </c>
      <c r="K251" s="64"/>
      <c r="L251" s="64"/>
    </row>
    <row r="252" spans="1:12" ht="16.899999999999999" customHeight="1">
      <c r="A252" s="34" t="s">
        <v>111</v>
      </c>
      <c r="B252" s="35" t="s">
        <v>112</v>
      </c>
      <c r="C252" s="38"/>
      <c r="D252" s="38"/>
      <c r="E252" s="38">
        <f t="shared" si="18"/>
        <v>0</v>
      </c>
      <c r="F252" s="38"/>
      <c r="G252" s="38"/>
      <c r="H252" s="38"/>
      <c r="I252" s="38"/>
      <c r="J252" s="38">
        <f t="shared" si="16"/>
        <v>0</v>
      </c>
      <c r="K252" s="64"/>
      <c r="L252" s="64"/>
    </row>
    <row r="253" spans="1:12" ht="30" customHeight="1">
      <c r="A253" s="29" t="s">
        <v>372</v>
      </c>
      <c r="B253" s="26" t="s">
        <v>114</v>
      </c>
      <c r="C253" s="63">
        <f>C254+C255+C256</f>
        <v>4000</v>
      </c>
      <c r="D253" s="63">
        <f>D254+D255+D256</f>
        <v>-38000</v>
      </c>
      <c r="E253" s="32">
        <f t="shared" si="18"/>
        <v>-31668</v>
      </c>
      <c r="F253" s="63">
        <f>F254+F255+F256</f>
        <v>0</v>
      </c>
      <c r="G253" s="63">
        <f>G254+G255+G256</f>
        <v>-31668</v>
      </c>
      <c r="H253" s="63">
        <f>H254+H255+H256</f>
        <v>-31668</v>
      </c>
      <c r="I253" s="63">
        <f>I254+I255+I256</f>
        <v>0</v>
      </c>
      <c r="J253" s="32">
        <f t="shared" si="16"/>
        <v>0</v>
      </c>
      <c r="K253" s="64"/>
      <c r="L253" s="64"/>
    </row>
    <row r="254" spans="1:12" ht="20.25" customHeight="1">
      <c r="A254" s="34" t="s">
        <v>115</v>
      </c>
      <c r="B254" s="35" t="s">
        <v>116</v>
      </c>
      <c r="C254" s="38">
        <v>4000</v>
      </c>
      <c r="D254" s="38">
        <v>12000</v>
      </c>
      <c r="E254" s="38">
        <f t="shared" si="18"/>
        <v>12000</v>
      </c>
      <c r="F254" s="38"/>
      <c r="G254" s="38">
        <f>H254-F254</f>
        <v>12000</v>
      </c>
      <c r="H254" s="38">
        <v>12000</v>
      </c>
      <c r="I254" s="38"/>
      <c r="J254" s="38">
        <f t="shared" si="16"/>
        <v>0</v>
      </c>
      <c r="K254" s="64"/>
      <c r="L254" s="64"/>
    </row>
    <row r="255" spans="1:12" ht="38.25" customHeight="1">
      <c r="A255" s="34" t="s">
        <v>373</v>
      </c>
      <c r="B255" s="35" t="s">
        <v>118</v>
      </c>
      <c r="C255" s="38">
        <v>0</v>
      </c>
      <c r="D255" s="38">
        <v>-50000</v>
      </c>
      <c r="E255" s="38">
        <f t="shared" si="18"/>
        <v>-43668</v>
      </c>
      <c r="F255" s="38"/>
      <c r="G255" s="38">
        <v>-43668</v>
      </c>
      <c r="H255" s="38">
        <v>-43668</v>
      </c>
      <c r="I255" s="38"/>
      <c r="J255" s="38">
        <f t="shared" si="16"/>
        <v>0</v>
      </c>
      <c r="K255" s="64"/>
      <c r="L255" s="64"/>
    </row>
    <row r="256" spans="1:12" ht="16.5" customHeight="1">
      <c r="A256" s="34" t="s">
        <v>121</v>
      </c>
      <c r="B256" s="35" t="s">
        <v>122</v>
      </c>
      <c r="C256" s="38"/>
      <c r="D256" s="38"/>
      <c r="E256" s="38">
        <f t="shared" si="18"/>
        <v>0</v>
      </c>
      <c r="F256" s="38"/>
      <c r="G256" s="38"/>
      <c r="H256" s="38"/>
      <c r="I256" s="38"/>
      <c r="J256" s="38">
        <f t="shared" si="16"/>
        <v>0</v>
      </c>
      <c r="K256" s="64"/>
      <c r="L256" s="64"/>
    </row>
    <row r="257" spans="1:12" ht="20.25" customHeight="1">
      <c r="A257" s="29" t="s">
        <v>131</v>
      </c>
      <c r="B257" s="49" t="s">
        <v>132</v>
      </c>
      <c r="C257" s="63">
        <f>C258+C261</f>
        <v>0</v>
      </c>
      <c r="D257" s="63">
        <f>D258+D261</f>
        <v>0</v>
      </c>
      <c r="E257" s="32">
        <f t="shared" si="18"/>
        <v>0</v>
      </c>
      <c r="F257" s="63">
        <f>F258+F261</f>
        <v>0</v>
      </c>
      <c r="G257" s="63">
        <f>G258+G261</f>
        <v>0</v>
      </c>
      <c r="H257" s="63">
        <f>H258+H261</f>
        <v>0</v>
      </c>
      <c r="I257" s="63">
        <f>I258+I261</f>
        <v>0</v>
      </c>
      <c r="J257" s="32">
        <f t="shared" si="16"/>
        <v>0</v>
      </c>
      <c r="K257" s="64"/>
      <c r="L257" s="64"/>
    </row>
    <row r="258" spans="1:12" ht="27.75" customHeight="1">
      <c r="A258" s="29" t="s">
        <v>374</v>
      </c>
      <c r="B258" s="49" t="s">
        <v>134</v>
      </c>
      <c r="C258" s="63">
        <f>C259</f>
        <v>0</v>
      </c>
      <c r="D258" s="63">
        <f>D259</f>
        <v>0</v>
      </c>
      <c r="E258" s="32">
        <f t="shared" si="18"/>
        <v>0</v>
      </c>
      <c r="F258" s="63">
        <f t="shared" ref="F258:I259" si="19">F259</f>
        <v>0</v>
      </c>
      <c r="G258" s="63">
        <f t="shared" si="19"/>
        <v>0</v>
      </c>
      <c r="H258" s="63">
        <f t="shared" si="19"/>
        <v>0</v>
      </c>
      <c r="I258" s="63">
        <f t="shared" si="19"/>
        <v>0</v>
      </c>
      <c r="J258" s="32">
        <f t="shared" si="16"/>
        <v>0</v>
      </c>
      <c r="K258" s="64"/>
      <c r="L258" s="64"/>
    </row>
    <row r="259" spans="1:12" ht="28.5" customHeight="1">
      <c r="A259" s="34" t="s">
        <v>375</v>
      </c>
      <c r="B259" s="43" t="s">
        <v>136</v>
      </c>
      <c r="C259" s="38">
        <f>C260</f>
        <v>0</v>
      </c>
      <c r="D259" s="38">
        <f>D260</f>
        <v>0</v>
      </c>
      <c r="E259" s="38">
        <f t="shared" si="18"/>
        <v>0</v>
      </c>
      <c r="F259" s="38">
        <f t="shared" si="19"/>
        <v>0</v>
      </c>
      <c r="G259" s="38">
        <f t="shared" si="19"/>
        <v>0</v>
      </c>
      <c r="H259" s="38">
        <f t="shared" si="19"/>
        <v>0</v>
      </c>
      <c r="I259" s="38">
        <f t="shared" si="19"/>
        <v>0</v>
      </c>
      <c r="J259" s="38">
        <f t="shared" si="16"/>
        <v>0</v>
      </c>
      <c r="K259" s="64"/>
      <c r="L259" s="64"/>
    </row>
    <row r="260" spans="1:12" ht="26.25" customHeight="1">
      <c r="A260" s="34" t="s">
        <v>376</v>
      </c>
      <c r="B260" s="43" t="s">
        <v>138</v>
      </c>
      <c r="C260" s="38"/>
      <c r="D260" s="38"/>
      <c r="E260" s="38">
        <f t="shared" si="18"/>
        <v>0</v>
      </c>
      <c r="F260" s="38"/>
      <c r="G260" s="38">
        <v>0</v>
      </c>
      <c r="H260" s="38">
        <v>0</v>
      </c>
      <c r="I260" s="38"/>
      <c r="J260" s="38">
        <f t="shared" si="16"/>
        <v>0</v>
      </c>
      <c r="K260" s="64"/>
      <c r="L260" s="64"/>
    </row>
    <row r="261" spans="1:12" ht="22.5" customHeight="1">
      <c r="A261" s="50" t="s">
        <v>377</v>
      </c>
      <c r="B261" s="49" t="s">
        <v>144</v>
      </c>
      <c r="C261" s="63">
        <f>C262+C263</f>
        <v>0</v>
      </c>
      <c r="D261" s="63">
        <f>D262+D263</f>
        <v>0</v>
      </c>
      <c r="E261" s="32">
        <f t="shared" si="18"/>
        <v>0</v>
      </c>
      <c r="F261" s="63">
        <f>F262+F263</f>
        <v>0</v>
      </c>
      <c r="G261" s="63">
        <f>G262+G263</f>
        <v>0</v>
      </c>
      <c r="H261" s="63">
        <f>H262+H263</f>
        <v>0</v>
      </c>
      <c r="I261" s="63">
        <f>I262+I263</f>
        <v>0</v>
      </c>
      <c r="J261" s="32">
        <f t="shared" si="16"/>
        <v>0</v>
      </c>
      <c r="K261" s="64"/>
      <c r="L261" s="64"/>
    </row>
    <row r="262" spans="1:12" ht="28.5" customHeight="1">
      <c r="A262" s="51" t="s">
        <v>145</v>
      </c>
      <c r="B262" s="43" t="s">
        <v>146</v>
      </c>
      <c r="C262" s="38"/>
      <c r="D262" s="38"/>
      <c r="E262" s="38">
        <f t="shared" si="18"/>
        <v>0</v>
      </c>
      <c r="F262" s="38"/>
      <c r="G262" s="38"/>
      <c r="H262" s="38"/>
      <c r="I262" s="38"/>
      <c r="J262" s="38">
        <f t="shared" si="16"/>
        <v>0</v>
      </c>
      <c r="K262" s="64"/>
      <c r="L262" s="64"/>
    </row>
    <row r="263" spans="1:12" ht="21.75" customHeight="1">
      <c r="A263" s="51" t="s">
        <v>147</v>
      </c>
      <c r="B263" s="43" t="s">
        <v>148</v>
      </c>
      <c r="C263" s="38"/>
      <c r="D263" s="38"/>
      <c r="E263" s="38">
        <f t="shared" si="18"/>
        <v>0</v>
      </c>
      <c r="F263" s="38"/>
      <c r="G263" s="38"/>
      <c r="H263" s="38"/>
      <c r="I263" s="38"/>
      <c r="J263" s="38">
        <f t="shared" si="16"/>
        <v>0</v>
      </c>
      <c r="K263" s="64"/>
      <c r="L263" s="64"/>
    </row>
    <row r="264" spans="1:12" ht="18.75" customHeight="1">
      <c r="A264" s="50" t="s">
        <v>378</v>
      </c>
      <c r="B264" s="52" t="s">
        <v>150</v>
      </c>
      <c r="C264" s="63">
        <f>C265</f>
        <v>9260000</v>
      </c>
      <c r="D264" s="63">
        <f>D265</f>
        <v>9582000</v>
      </c>
      <c r="E264" s="32">
        <f t="shared" si="18"/>
        <v>9581038</v>
      </c>
      <c r="F264" s="63">
        <f>F265</f>
        <v>0</v>
      </c>
      <c r="G264" s="63">
        <f>G265</f>
        <v>9581038</v>
      </c>
      <c r="H264" s="63">
        <f>H265</f>
        <v>9581038</v>
      </c>
      <c r="I264" s="63">
        <f>I265</f>
        <v>0</v>
      </c>
      <c r="J264" s="32">
        <f t="shared" si="16"/>
        <v>0</v>
      </c>
      <c r="K264" s="64"/>
      <c r="L264" s="64"/>
    </row>
    <row r="265" spans="1:12" ht="30" customHeight="1">
      <c r="A265" s="50" t="s">
        <v>151</v>
      </c>
      <c r="B265" s="52" t="s">
        <v>152</v>
      </c>
      <c r="C265" s="63">
        <f t="shared" ref="C265:J265" si="20">C266+C269</f>
        <v>9260000</v>
      </c>
      <c r="D265" s="63">
        <f t="shared" si="20"/>
        <v>9582000</v>
      </c>
      <c r="E265" s="63">
        <f t="shared" si="20"/>
        <v>9581038</v>
      </c>
      <c r="F265" s="63">
        <f t="shared" si="20"/>
        <v>0</v>
      </c>
      <c r="G265" s="63">
        <f t="shared" si="20"/>
        <v>9581038</v>
      </c>
      <c r="H265" s="63">
        <f t="shared" si="20"/>
        <v>9581038</v>
      </c>
      <c r="I265" s="63">
        <f t="shared" si="20"/>
        <v>0</v>
      </c>
      <c r="J265" s="63">
        <f t="shared" si="20"/>
        <v>0</v>
      </c>
      <c r="K265" s="64"/>
      <c r="L265" s="64"/>
    </row>
    <row r="266" spans="1:12" ht="27" customHeight="1">
      <c r="A266" s="50" t="s">
        <v>379</v>
      </c>
      <c r="B266" s="49" t="s">
        <v>154</v>
      </c>
      <c r="C266" s="63">
        <f>C267+C268</f>
        <v>0</v>
      </c>
      <c r="D266" s="63">
        <f>D267+D268</f>
        <v>0</v>
      </c>
      <c r="E266" s="32">
        <f t="shared" ref="E266:E329" si="21">F266+G266</f>
        <v>0</v>
      </c>
      <c r="F266" s="63">
        <f>F267+F268</f>
        <v>0</v>
      </c>
      <c r="G266" s="63">
        <f>G267+G268</f>
        <v>0</v>
      </c>
      <c r="H266" s="63">
        <f>H267+H268</f>
        <v>0</v>
      </c>
      <c r="I266" s="63">
        <f>I267+I268</f>
        <v>0</v>
      </c>
      <c r="J266" s="32">
        <f t="shared" ref="J266:J329" si="22">E266-H266-I266</f>
        <v>0</v>
      </c>
      <c r="K266" s="64"/>
      <c r="L266" s="64"/>
    </row>
    <row r="267" spans="1:12" ht="19.5" customHeight="1">
      <c r="A267" s="50" t="s">
        <v>155</v>
      </c>
      <c r="B267" s="43" t="s">
        <v>156</v>
      </c>
      <c r="C267" s="38"/>
      <c r="D267" s="38"/>
      <c r="E267" s="38">
        <f t="shared" si="21"/>
        <v>0</v>
      </c>
      <c r="F267" s="38"/>
      <c r="G267" s="38"/>
      <c r="H267" s="38"/>
      <c r="I267" s="38"/>
      <c r="J267" s="38">
        <f t="shared" si="22"/>
        <v>0</v>
      </c>
      <c r="K267" s="64"/>
      <c r="L267" s="64"/>
    </row>
    <row r="268" spans="1:12" ht="39" customHeight="1">
      <c r="A268" s="51" t="s">
        <v>380</v>
      </c>
      <c r="B268" s="35" t="s">
        <v>160</v>
      </c>
      <c r="C268" s="38"/>
      <c r="D268" s="38"/>
      <c r="E268" s="38">
        <f t="shared" si="21"/>
        <v>0</v>
      </c>
      <c r="F268" s="38"/>
      <c r="G268" s="38"/>
      <c r="H268" s="38"/>
      <c r="I268" s="38"/>
      <c r="J268" s="38">
        <f t="shared" si="22"/>
        <v>0</v>
      </c>
      <c r="K268" s="64"/>
      <c r="L268" s="64"/>
    </row>
    <row r="269" spans="1:12" ht="31.5" customHeight="1">
      <c r="A269" s="29" t="s">
        <v>381</v>
      </c>
      <c r="B269" s="49" t="s">
        <v>166</v>
      </c>
      <c r="C269" s="63">
        <f>C270+C271+C272+C273</f>
        <v>9260000</v>
      </c>
      <c r="D269" s="63">
        <f>D270+D271+D272+D273</f>
        <v>9582000</v>
      </c>
      <c r="E269" s="32">
        <f t="shared" si="21"/>
        <v>9581038</v>
      </c>
      <c r="F269" s="63">
        <f>F270+F271+F272+F273</f>
        <v>0</v>
      </c>
      <c r="G269" s="63">
        <f>G270+G271+G272+G273</f>
        <v>9581038</v>
      </c>
      <c r="H269" s="63">
        <f>H270+H271+H272+H273</f>
        <v>9581038</v>
      </c>
      <c r="I269" s="63">
        <f>I270+I271+I272+I273</f>
        <v>0</v>
      </c>
      <c r="J269" s="32">
        <f t="shared" si="22"/>
        <v>0</v>
      </c>
      <c r="K269" s="64"/>
      <c r="L269" s="64"/>
    </row>
    <row r="270" spans="1:12" ht="17.25" customHeight="1">
      <c r="A270" s="48" t="s">
        <v>167</v>
      </c>
      <c r="B270" s="43" t="s">
        <v>168</v>
      </c>
      <c r="C270" s="38"/>
      <c r="D270" s="38"/>
      <c r="E270" s="38">
        <f t="shared" si="21"/>
        <v>0</v>
      </c>
      <c r="F270" s="38"/>
      <c r="G270" s="38"/>
      <c r="H270" s="38"/>
      <c r="I270" s="38"/>
      <c r="J270" s="38">
        <f t="shared" si="22"/>
        <v>0</v>
      </c>
      <c r="K270" s="64"/>
      <c r="L270" s="64"/>
    </row>
    <row r="271" spans="1:12" ht="27" customHeight="1">
      <c r="A271" s="34" t="s">
        <v>169</v>
      </c>
      <c r="B271" s="43" t="s">
        <v>170</v>
      </c>
      <c r="C271" s="38">
        <v>100000</v>
      </c>
      <c r="D271" s="38">
        <v>100000</v>
      </c>
      <c r="E271" s="38">
        <f t="shared" si="21"/>
        <v>100000</v>
      </c>
      <c r="F271" s="38"/>
      <c r="G271" s="38">
        <v>100000</v>
      </c>
      <c r="H271" s="38">
        <v>100000</v>
      </c>
      <c r="I271" s="38"/>
      <c r="J271" s="38">
        <f t="shared" si="22"/>
        <v>0</v>
      </c>
      <c r="K271" s="64"/>
      <c r="L271" s="64"/>
    </row>
    <row r="272" spans="1:12" ht="26.25" customHeight="1">
      <c r="A272" s="34" t="s">
        <v>173</v>
      </c>
      <c r="B272" s="43" t="s">
        <v>174</v>
      </c>
      <c r="C272" s="38"/>
      <c r="D272" s="38"/>
      <c r="E272" s="38">
        <f t="shared" si="21"/>
        <v>0</v>
      </c>
      <c r="F272" s="38"/>
      <c r="G272" s="38"/>
      <c r="H272" s="38"/>
      <c r="I272" s="38"/>
      <c r="J272" s="38">
        <f t="shared" si="22"/>
        <v>0</v>
      </c>
      <c r="K272" s="64"/>
      <c r="L272" s="64"/>
    </row>
    <row r="273" spans="1:12" ht="32.25" customHeight="1">
      <c r="A273" s="55" t="s">
        <v>195</v>
      </c>
      <c r="B273" s="43" t="s">
        <v>196</v>
      </c>
      <c r="C273" s="38">
        <v>9160000</v>
      </c>
      <c r="D273" s="38">
        <v>9482000</v>
      </c>
      <c r="E273" s="38">
        <f t="shared" si="21"/>
        <v>9481038</v>
      </c>
      <c r="F273" s="38"/>
      <c r="G273" s="38">
        <f>H273-F273</f>
        <v>9481038</v>
      </c>
      <c r="H273" s="38">
        <v>9481038</v>
      </c>
      <c r="I273" s="38"/>
      <c r="J273" s="38">
        <f t="shared" si="22"/>
        <v>0</v>
      </c>
      <c r="K273" s="64"/>
      <c r="L273" s="64"/>
    </row>
    <row r="274" spans="1:12" ht="42.75" customHeight="1">
      <c r="A274" s="101" t="s">
        <v>382</v>
      </c>
      <c r="B274" s="52" t="s">
        <v>24</v>
      </c>
      <c r="C274" s="63">
        <f>C275+C283+C287+C292+C311+C376</f>
        <v>293000</v>
      </c>
      <c r="D274" s="63">
        <f>D275+D283+D287+D292+D311+D376</f>
        <v>406000</v>
      </c>
      <c r="E274" s="32">
        <f t="shared" si="21"/>
        <v>354062</v>
      </c>
      <c r="F274" s="63">
        <f>F275+F283+F287+F292+F311+F376</f>
        <v>0</v>
      </c>
      <c r="G274" s="63">
        <f>G275+G283+G287+G292+G311+G376</f>
        <v>354062</v>
      </c>
      <c r="H274" s="63">
        <f>H275+H283+H287+H292+H311+H376</f>
        <v>354062</v>
      </c>
      <c r="I274" s="63">
        <f>I275+I283+I287+I292+I311+I376</f>
        <v>0</v>
      </c>
      <c r="J274" s="32">
        <f t="shared" si="22"/>
        <v>0</v>
      </c>
      <c r="K274" s="64"/>
      <c r="L274" s="64"/>
    </row>
    <row r="275" spans="1:12" ht="20.25" customHeight="1">
      <c r="A275" s="96" t="s">
        <v>383</v>
      </c>
      <c r="B275" s="52" t="s">
        <v>26</v>
      </c>
      <c r="C275" s="63">
        <f>C276</f>
        <v>0</v>
      </c>
      <c r="D275" s="63">
        <f>D276</f>
        <v>50000</v>
      </c>
      <c r="E275" s="32">
        <f t="shared" si="21"/>
        <v>43668</v>
      </c>
      <c r="F275" s="63">
        <f t="shared" ref="F275:I276" si="23">F276</f>
        <v>0</v>
      </c>
      <c r="G275" s="63">
        <f t="shared" si="23"/>
        <v>43668</v>
      </c>
      <c r="H275" s="63">
        <f t="shared" si="23"/>
        <v>43668</v>
      </c>
      <c r="I275" s="63">
        <f t="shared" si="23"/>
        <v>0</v>
      </c>
      <c r="J275" s="32">
        <f t="shared" si="22"/>
        <v>0</v>
      </c>
      <c r="K275" s="64"/>
      <c r="L275" s="64"/>
    </row>
    <row r="276" spans="1:12" ht="17.25" customHeight="1">
      <c r="A276" s="97" t="s">
        <v>384</v>
      </c>
      <c r="B276" s="52" t="s">
        <v>38</v>
      </c>
      <c r="C276" s="63">
        <f>C277</f>
        <v>0</v>
      </c>
      <c r="D276" s="63">
        <f>D277</f>
        <v>50000</v>
      </c>
      <c r="E276" s="32">
        <f t="shared" si="21"/>
        <v>43668</v>
      </c>
      <c r="F276" s="63">
        <f t="shared" si="23"/>
        <v>0</v>
      </c>
      <c r="G276" s="63">
        <f t="shared" si="23"/>
        <v>43668</v>
      </c>
      <c r="H276" s="63">
        <f t="shared" si="23"/>
        <v>43668</v>
      </c>
      <c r="I276" s="63">
        <f t="shared" si="23"/>
        <v>0</v>
      </c>
      <c r="J276" s="32">
        <f t="shared" si="22"/>
        <v>0</v>
      </c>
      <c r="K276" s="64"/>
      <c r="L276" s="64"/>
    </row>
    <row r="277" spans="1:12" ht="32.25" customHeight="1">
      <c r="A277" s="97" t="s">
        <v>385</v>
      </c>
      <c r="B277" s="52" t="s">
        <v>62</v>
      </c>
      <c r="C277" s="63">
        <f>C278+C281</f>
        <v>0</v>
      </c>
      <c r="D277" s="63">
        <f>D278+D281</f>
        <v>50000</v>
      </c>
      <c r="E277" s="32">
        <f t="shared" si="21"/>
        <v>43668</v>
      </c>
      <c r="F277" s="63">
        <f>F278+F281</f>
        <v>0</v>
      </c>
      <c r="G277" s="63">
        <f>G278+G281</f>
        <v>43668</v>
      </c>
      <c r="H277" s="63">
        <f>H278+H281</f>
        <v>43668</v>
      </c>
      <c r="I277" s="63">
        <f>I278+I281</f>
        <v>0</v>
      </c>
      <c r="J277" s="32">
        <f t="shared" si="22"/>
        <v>0</v>
      </c>
      <c r="K277" s="64"/>
      <c r="L277" s="64"/>
    </row>
    <row r="278" spans="1:12" ht="19.5" customHeight="1">
      <c r="A278" s="29" t="s">
        <v>386</v>
      </c>
      <c r="B278" s="35" t="s">
        <v>102</v>
      </c>
      <c r="C278" s="38">
        <f>C279</f>
        <v>0</v>
      </c>
      <c r="D278" s="38">
        <f>D279</f>
        <v>0</v>
      </c>
      <c r="E278" s="38">
        <f t="shared" si="21"/>
        <v>0</v>
      </c>
      <c r="F278" s="38">
        <f t="shared" ref="F278:I279" si="24">F279</f>
        <v>0</v>
      </c>
      <c r="G278" s="38">
        <f t="shared" si="24"/>
        <v>0</v>
      </c>
      <c r="H278" s="38">
        <f t="shared" si="24"/>
        <v>0</v>
      </c>
      <c r="I278" s="38">
        <f t="shared" si="24"/>
        <v>0</v>
      </c>
      <c r="J278" s="38">
        <f t="shared" si="22"/>
        <v>0</v>
      </c>
      <c r="K278" s="64"/>
      <c r="L278" s="64"/>
    </row>
    <row r="279" spans="1:12" ht="28.5" customHeight="1">
      <c r="A279" s="34" t="s">
        <v>387</v>
      </c>
      <c r="B279" s="45" t="s">
        <v>106</v>
      </c>
      <c r="C279" s="38">
        <f>C280</f>
        <v>0</v>
      </c>
      <c r="D279" s="38">
        <f>D280</f>
        <v>0</v>
      </c>
      <c r="E279" s="38">
        <f t="shared" si="21"/>
        <v>0</v>
      </c>
      <c r="F279" s="38">
        <f t="shared" si="24"/>
        <v>0</v>
      </c>
      <c r="G279" s="38">
        <f t="shared" si="24"/>
        <v>0</v>
      </c>
      <c r="H279" s="38">
        <f t="shared" si="24"/>
        <v>0</v>
      </c>
      <c r="I279" s="38">
        <f t="shared" si="24"/>
        <v>0</v>
      </c>
      <c r="J279" s="38">
        <f t="shared" si="22"/>
        <v>0</v>
      </c>
      <c r="K279" s="64"/>
      <c r="L279" s="64"/>
    </row>
    <row r="280" spans="1:12" ht="31.5" customHeight="1">
      <c r="A280" s="34" t="s">
        <v>107</v>
      </c>
      <c r="B280" s="45" t="s">
        <v>108</v>
      </c>
      <c r="C280" s="38"/>
      <c r="D280" s="38"/>
      <c r="E280" s="38">
        <f t="shared" si="21"/>
        <v>0</v>
      </c>
      <c r="F280" s="38"/>
      <c r="G280" s="38"/>
      <c r="H280" s="38"/>
      <c r="I280" s="38"/>
      <c r="J280" s="38">
        <f t="shared" si="22"/>
        <v>0</v>
      </c>
      <c r="K280" s="64"/>
      <c r="L280" s="64"/>
    </row>
    <row r="281" spans="1:12" ht="26.25" customHeight="1">
      <c r="A281" s="97" t="s">
        <v>388</v>
      </c>
      <c r="B281" s="102" t="s">
        <v>114</v>
      </c>
      <c r="C281" s="38">
        <f>C282</f>
        <v>0</v>
      </c>
      <c r="D281" s="38">
        <f>D282</f>
        <v>50000</v>
      </c>
      <c r="E281" s="38">
        <f t="shared" si="21"/>
        <v>43668</v>
      </c>
      <c r="F281" s="38">
        <f>F282</f>
        <v>0</v>
      </c>
      <c r="G281" s="38">
        <v>43668</v>
      </c>
      <c r="H281" s="38">
        <v>43668</v>
      </c>
      <c r="I281" s="38">
        <f>I282</f>
        <v>0</v>
      </c>
      <c r="J281" s="38">
        <f t="shared" si="22"/>
        <v>0</v>
      </c>
      <c r="K281" s="64"/>
      <c r="L281" s="64"/>
    </row>
    <row r="282" spans="1:12" ht="18.75" customHeight="1">
      <c r="A282" s="97" t="s">
        <v>389</v>
      </c>
      <c r="B282" s="102" t="s">
        <v>120</v>
      </c>
      <c r="C282" s="38">
        <v>0</v>
      </c>
      <c r="D282" s="38">
        <v>50000</v>
      </c>
      <c r="E282" s="38">
        <f t="shared" si="21"/>
        <v>43668</v>
      </c>
      <c r="F282" s="38"/>
      <c r="G282" s="38">
        <v>43668</v>
      </c>
      <c r="H282" s="38">
        <v>43668</v>
      </c>
      <c r="I282" s="38"/>
      <c r="J282" s="38">
        <f t="shared" si="22"/>
        <v>0</v>
      </c>
      <c r="K282" s="64"/>
      <c r="L282" s="64"/>
    </row>
    <row r="283" spans="1:12" ht="19.7" customHeight="1">
      <c r="A283" s="29" t="s">
        <v>123</v>
      </c>
      <c r="B283" s="30" t="s">
        <v>124</v>
      </c>
      <c r="C283" s="63">
        <f>C284</f>
        <v>0</v>
      </c>
      <c r="D283" s="63">
        <f>D284</f>
        <v>0</v>
      </c>
      <c r="E283" s="32">
        <f t="shared" si="21"/>
        <v>0</v>
      </c>
      <c r="F283" s="63">
        <f>F284</f>
        <v>0</v>
      </c>
      <c r="G283" s="63">
        <f>G284</f>
        <v>0</v>
      </c>
      <c r="H283" s="63">
        <f>H284</f>
        <v>0</v>
      </c>
      <c r="I283" s="63">
        <f>I284</f>
        <v>0</v>
      </c>
      <c r="J283" s="32">
        <f t="shared" si="22"/>
        <v>0</v>
      </c>
      <c r="K283" s="64"/>
      <c r="L283" s="64"/>
    </row>
    <row r="284" spans="1:12" ht="27" customHeight="1">
      <c r="A284" s="29" t="s">
        <v>390</v>
      </c>
      <c r="B284" s="26" t="s">
        <v>126</v>
      </c>
      <c r="C284" s="63">
        <f>C285+C286</f>
        <v>0</v>
      </c>
      <c r="D284" s="63">
        <f>D285+D286</f>
        <v>0</v>
      </c>
      <c r="E284" s="32">
        <f t="shared" si="21"/>
        <v>0</v>
      </c>
      <c r="F284" s="63">
        <f>F285+F286</f>
        <v>0</v>
      </c>
      <c r="G284" s="63">
        <f>G285+G286</f>
        <v>0</v>
      </c>
      <c r="H284" s="63">
        <f>H285+H286</f>
        <v>0</v>
      </c>
      <c r="I284" s="63">
        <f>I285+I286</f>
        <v>0</v>
      </c>
      <c r="J284" s="32">
        <f t="shared" si="22"/>
        <v>0</v>
      </c>
      <c r="K284" s="64"/>
      <c r="L284" s="64"/>
    </row>
    <row r="285" spans="1:12" ht="24" customHeight="1">
      <c r="A285" s="34" t="s">
        <v>127</v>
      </c>
      <c r="B285" s="35" t="s">
        <v>128</v>
      </c>
      <c r="C285" s="38"/>
      <c r="D285" s="38"/>
      <c r="E285" s="38">
        <f t="shared" si="21"/>
        <v>0</v>
      </c>
      <c r="F285" s="38"/>
      <c r="G285" s="38">
        <f>H285-F285</f>
        <v>0</v>
      </c>
      <c r="H285" s="38">
        <v>0</v>
      </c>
      <c r="I285" s="38"/>
      <c r="J285" s="38">
        <f t="shared" si="22"/>
        <v>0</v>
      </c>
      <c r="K285" s="64"/>
      <c r="L285" s="64"/>
    </row>
    <row r="286" spans="1:12" ht="15.75" customHeight="1">
      <c r="A286" s="34" t="s">
        <v>129</v>
      </c>
      <c r="B286" s="43" t="s">
        <v>130</v>
      </c>
      <c r="C286" s="38"/>
      <c r="D286" s="38"/>
      <c r="E286" s="38">
        <f t="shared" si="21"/>
        <v>0</v>
      </c>
      <c r="F286" s="38"/>
      <c r="G286" s="38"/>
      <c r="H286" s="38"/>
      <c r="I286" s="38"/>
      <c r="J286" s="38">
        <f t="shared" si="22"/>
        <v>0</v>
      </c>
      <c r="K286" s="64"/>
      <c r="L286" s="64"/>
    </row>
    <row r="287" spans="1:12" ht="19.5" customHeight="1">
      <c r="A287" s="29" t="s">
        <v>391</v>
      </c>
      <c r="B287" s="49" t="s">
        <v>132</v>
      </c>
      <c r="C287" s="63">
        <f>C288</f>
        <v>0</v>
      </c>
      <c r="D287" s="63">
        <f>D288</f>
        <v>0</v>
      </c>
      <c r="E287" s="32">
        <f t="shared" si="21"/>
        <v>0</v>
      </c>
      <c r="F287" s="63">
        <f>F288</f>
        <v>0</v>
      </c>
      <c r="G287" s="63">
        <f>G288</f>
        <v>0</v>
      </c>
      <c r="H287" s="63">
        <f>H288</f>
        <v>0</v>
      </c>
      <c r="I287" s="63">
        <f>I288</f>
        <v>0</v>
      </c>
      <c r="J287" s="32">
        <f t="shared" si="22"/>
        <v>0</v>
      </c>
      <c r="K287" s="64"/>
      <c r="L287" s="64"/>
    </row>
    <row r="288" spans="1:12" ht="28.5" customHeight="1">
      <c r="A288" s="29" t="s">
        <v>392</v>
      </c>
      <c r="B288" s="49" t="s">
        <v>134</v>
      </c>
      <c r="C288" s="63">
        <f>C289+C291</f>
        <v>0</v>
      </c>
      <c r="D288" s="63">
        <f>D289+D291</f>
        <v>0</v>
      </c>
      <c r="E288" s="32">
        <f t="shared" si="21"/>
        <v>0</v>
      </c>
      <c r="F288" s="63">
        <f>F289+F291</f>
        <v>0</v>
      </c>
      <c r="G288" s="63">
        <f>G289+G291</f>
        <v>0</v>
      </c>
      <c r="H288" s="63">
        <f>H289+H291</f>
        <v>0</v>
      </c>
      <c r="I288" s="63">
        <f>I289+I291</f>
        <v>0</v>
      </c>
      <c r="J288" s="32">
        <f t="shared" si="22"/>
        <v>0</v>
      </c>
      <c r="K288" s="64"/>
      <c r="L288" s="64"/>
    </row>
    <row r="289" spans="1:12" ht="28.5" customHeight="1">
      <c r="A289" s="34" t="s">
        <v>393</v>
      </c>
      <c r="B289" s="43" t="s">
        <v>136</v>
      </c>
      <c r="C289" s="38">
        <f>C290</f>
        <v>0</v>
      </c>
      <c r="D289" s="38">
        <f>D290</f>
        <v>0</v>
      </c>
      <c r="E289" s="38">
        <f t="shared" si="21"/>
        <v>0</v>
      </c>
      <c r="F289" s="38">
        <f>F290</f>
        <v>0</v>
      </c>
      <c r="G289" s="38">
        <f>G290</f>
        <v>0</v>
      </c>
      <c r="H289" s="38">
        <f>H290</f>
        <v>0</v>
      </c>
      <c r="I289" s="38">
        <f>I290</f>
        <v>0</v>
      </c>
      <c r="J289" s="38">
        <f t="shared" si="22"/>
        <v>0</v>
      </c>
      <c r="K289" s="64"/>
      <c r="L289" s="64"/>
    </row>
    <row r="290" spans="1:12" ht="28.5" customHeight="1">
      <c r="A290" s="34" t="s">
        <v>394</v>
      </c>
      <c r="B290" s="43" t="s">
        <v>140</v>
      </c>
      <c r="C290" s="38"/>
      <c r="D290" s="38"/>
      <c r="E290" s="38">
        <f t="shared" si="21"/>
        <v>0</v>
      </c>
      <c r="F290" s="38"/>
      <c r="G290" s="38">
        <v>0</v>
      </c>
      <c r="H290" s="38">
        <v>0</v>
      </c>
      <c r="I290" s="38"/>
      <c r="J290" s="38">
        <f t="shared" si="22"/>
        <v>0</v>
      </c>
      <c r="K290" s="64"/>
      <c r="L290" s="64"/>
    </row>
    <row r="291" spans="1:12" ht="27.75" customHeight="1">
      <c r="A291" s="34" t="s">
        <v>141</v>
      </c>
      <c r="B291" s="43" t="s">
        <v>142</v>
      </c>
      <c r="C291" s="38"/>
      <c r="D291" s="38"/>
      <c r="E291" s="38">
        <f t="shared" si="21"/>
        <v>0</v>
      </c>
      <c r="F291" s="38"/>
      <c r="G291" s="38"/>
      <c r="H291" s="38"/>
      <c r="I291" s="38"/>
      <c r="J291" s="38">
        <f t="shared" si="22"/>
        <v>0</v>
      </c>
      <c r="K291" s="64"/>
      <c r="L291" s="64"/>
    </row>
    <row r="292" spans="1:12" ht="17.25" customHeight="1">
      <c r="A292" s="50" t="s">
        <v>378</v>
      </c>
      <c r="B292" s="52" t="s">
        <v>150</v>
      </c>
      <c r="C292" s="63">
        <f>C293</f>
        <v>293000</v>
      </c>
      <c r="D292" s="63">
        <f>D293</f>
        <v>356000</v>
      </c>
      <c r="E292" s="32">
        <f t="shared" si="21"/>
        <v>310394</v>
      </c>
      <c r="F292" s="63">
        <f>F293</f>
        <v>0</v>
      </c>
      <c r="G292" s="63">
        <f>G293</f>
        <v>310394</v>
      </c>
      <c r="H292" s="63">
        <f>H293</f>
        <v>310394</v>
      </c>
      <c r="I292" s="63">
        <f>I293</f>
        <v>0</v>
      </c>
      <c r="J292" s="32">
        <f t="shared" si="22"/>
        <v>0</v>
      </c>
      <c r="K292" s="64"/>
      <c r="L292" s="64"/>
    </row>
    <row r="293" spans="1:12" ht="27" customHeight="1">
      <c r="A293" s="50" t="s">
        <v>395</v>
      </c>
      <c r="B293" s="52" t="s">
        <v>152</v>
      </c>
      <c r="C293" s="63">
        <f>C294+C298</f>
        <v>293000</v>
      </c>
      <c r="D293" s="63">
        <f>D294+D298</f>
        <v>356000</v>
      </c>
      <c r="E293" s="32">
        <f t="shared" si="21"/>
        <v>310394</v>
      </c>
      <c r="F293" s="63">
        <f>F294+F298</f>
        <v>0</v>
      </c>
      <c r="G293" s="63">
        <f>G294+G298</f>
        <v>310394</v>
      </c>
      <c r="H293" s="63">
        <f>H294+H298</f>
        <v>310394</v>
      </c>
      <c r="I293" s="63">
        <f>I294+I298</f>
        <v>0</v>
      </c>
      <c r="J293" s="32">
        <f t="shared" si="22"/>
        <v>0</v>
      </c>
      <c r="K293" s="64"/>
      <c r="L293" s="64"/>
    </row>
    <row r="294" spans="1:12" ht="28.5" customHeight="1">
      <c r="A294" s="50" t="s">
        <v>396</v>
      </c>
      <c r="B294" s="49" t="s">
        <v>154</v>
      </c>
      <c r="C294" s="63">
        <f>C295+C296+C297</f>
        <v>0</v>
      </c>
      <c r="D294" s="63">
        <f>D295+D296+D297</f>
        <v>0</v>
      </c>
      <c r="E294" s="32">
        <f t="shared" si="21"/>
        <v>0</v>
      </c>
      <c r="F294" s="63">
        <f>F295+F296+F297</f>
        <v>0</v>
      </c>
      <c r="G294" s="63">
        <f>G295+G296+G297</f>
        <v>0</v>
      </c>
      <c r="H294" s="63">
        <f>H295+H296+H297</f>
        <v>0</v>
      </c>
      <c r="I294" s="63">
        <f>I295+I296+I297</f>
        <v>0</v>
      </c>
      <c r="J294" s="32">
        <f t="shared" si="22"/>
        <v>0</v>
      </c>
      <c r="K294" s="64"/>
      <c r="L294" s="64"/>
    </row>
    <row r="295" spans="1:12" ht="39" customHeight="1">
      <c r="A295" s="51" t="s">
        <v>157</v>
      </c>
      <c r="B295" s="43" t="s">
        <v>158</v>
      </c>
      <c r="C295" s="38"/>
      <c r="D295" s="38"/>
      <c r="E295" s="38">
        <f t="shared" si="21"/>
        <v>0</v>
      </c>
      <c r="F295" s="38"/>
      <c r="G295" s="38"/>
      <c r="H295" s="38"/>
      <c r="I295" s="38"/>
      <c r="J295" s="38">
        <f t="shared" si="22"/>
        <v>0</v>
      </c>
      <c r="K295" s="64"/>
      <c r="L295" s="64"/>
    </row>
    <row r="296" spans="1:12" ht="26.25" customHeight="1">
      <c r="A296" s="51" t="s">
        <v>161</v>
      </c>
      <c r="B296" s="43" t="s">
        <v>162</v>
      </c>
      <c r="C296" s="38"/>
      <c r="D296" s="38"/>
      <c r="E296" s="38">
        <f t="shared" si="21"/>
        <v>0</v>
      </c>
      <c r="F296" s="38"/>
      <c r="G296" s="38"/>
      <c r="H296" s="38"/>
      <c r="I296" s="38"/>
      <c r="J296" s="38">
        <f t="shared" si="22"/>
        <v>0</v>
      </c>
      <c r="K296" s="64"/>
      <c r="L296" s="64"/>
    </row>
    <row r="297" spans="1:12" ht="65.25" customHeight="1">
      <c r="A297" s="51" t="s">
        <v>163</v>
      </c>
      <c r="B297" s="43" t="s">
        <v>164</v>
      </c>
      <c r="C297" s="38"/>
      <c r="D297" s="38"/>
      <c r="E297" s="38">
        <f t="shared" si="21"/>
        <v>0</v>
      </c>
      <c r="F297" s="38"/>
      <c r="G297" s="38"/>
      <c r="H297" s="38"/>
      <c r="I297" s="38"/>
      <c r="J297" s="38">
        <f t="shared" si="22"/>
        <v>0</v>
      </c>
      <c r="K297" s="64"/>
      <c r="L297" s="64"/>
    </row>
    <row r="298" spans="1:12" ht="36.75" customHeight="1">
      <c r="A298" s="29" t="s">
        <v>397</v>
      </c>
      <c r="B298" s="49" t="s">
        <v>166</v>
      </c>
      <c r="C298" s="63">
        <f>C299+C300+C304+C308+C309+C310</f>
        <v>293000</v>
      </c>
      <c r="D298" s="63">
        <f>D299+D300+D304+D308+D309+D310</f>
        <v>356000</v>
      </c>
      <c r="E298" s="32">
        <f t="shared" si="21"/>
        <v>310394</v>
      </c>
      <c r="F298" s="63">
        <f>F299+F300+F304+F308+F309+F310</f>
        <v>0</v>
      </c>
      <c r="G298" s="63">
        <f>G299+G300+G304+G308+G309+G310</f>
        <v>310394</v>
      </c>
      <c r="H298" s="63">
        <f>H299+H300+H304+H308+H309+H310</f>
        <v>310394</v>
      </c>
      <c r="I298" s="63">
        <f>I299+I300+I304+I308+I309+I310</f>
        <v>0</v>
      </c>
      <c r="J298" s="32">
        <f t="shared" si="22"/>
        <v>0</v>
      </c>
      <c r="K298" s="64"/>
      <c r="L298" s="64"/>
    </row>
    <row r="299" spans="1:12" ht="27" customHeight="1">
      <c r="A299" s="34" t="s">
        <v>171</v>
      </c>
      <c r="B299" s="43" t="s">
        <v>172</v>
      </c>
      <c r="C299" s="38">
        <v>293000</v>
      </c>
      <c r="D299" s="38">
        <v>356000</v>
      </c>
      <c r="E299" s="38">
        <f t="shared" si="21"/>
        <v>310394</v>
      </c>
      <c r="F299" s="38">
        <v>0</v>
      </c>
      <c r="G299" s="38">
        <v>310394</v>
      </c>
      <c r="H299" s="38">
        <v>310394</v>
      </c>
      <c r="I299" s="38"/>
      <c r="J299" s="38">
        <f t="shared" si="22"/>
        <v>0</v>
      </c>
      <c r="K299" s="64"/>
      <c r="L299" s="64"/>
    </row>
    <row r="300" spans="1:12" ht="36.75" customHeight="1">
      <c r="A300" s="34" t="s">
        <v>398</v>
      </c>
      <c r="B300" s="43" t="s">
        <v>176</v>
      </c>
      <c r="C300" s="38">
        <f>C301+C302+C303</f>
        <v>0</v>
      </c>
      <c r="D300" s="38">
        <f>D301+D302+D303</f>
        <v>0</v>
      </c>
      <c r="E300" s="38">
        <f t="shared" si="21"/>
        <v>0</v>
      </c>
      <c r="F300" s="38">
        <f>F301+F302+F303</f>
        <v>0</v>
      </c>
      <c r="G300" s="38">
        <f>G301+G302+G303</f>
        <v>0</v>
      </c>
      <c r="H300" s="38">
        <f>H301+H302+H303</f>
        <v>0</v>
      </c>
      <c r="I300" s="38">
        <f>I301+I302+I303</f>
        <v>0</v>
      </c>
      <c r="J300" s="38">
        <f t="shared" si="22"/>
        <v>0</v>
      </c>
      <c r="K300" s="64"/>
      <c r="L300" s="64"/>
    </row>
    <row r="301" spans="1:12" ht="39.75" customHeight="1">
      <c r="A301" s="34" t="s">
        <v>177</v>
      </c>
      <c r="B301" s="43" t="s">
        <v>178</v>
      </c>
      <c r="C301" s="38"/>
      <c r="D301" s="38"/>
      <c r="E301" s="38">
        <f t="shared" si="21"/>
        <v>0</v>
      </c>
      <c r="F301" s="38"/>
      <c r="G301" s="38"/>
      <c r="H301" s="38"/>
      <c r="I301" s="38"/>
      <c r="J301" s="38">
        <f t="shared" si="22"/>
        <v>0</v>
      </c>
      <c r="K301" s="64"/>
      <c r="L301" s="64"/>
    </row>
    <row r="302" spans="1:12" ht="29.25" customHeight="1">
      <c r="A302" s="34" t="s">
        <v>179</v>
      </c>
      <c r="B302" s="43" t="s">
        <v>180</v>
      </c>
      <c r="C302" s="38"/>
      <c r="D302" s="38"/>
      <c r="E302" s="38">
        <f t="shared" si="21"/>
        <v>0</v>
      </c>
      <c r="F302" s="38"/>
      <c r="G302" s="38"/>
      <c r="H302" s="38"/>
      <c r="I302" s="38"/>
      <c r="J302" s="38">
        <f t="shared" si="22"/>
        <v>0</v>
      </c>
      <c r="K302" s="64"/>
      <c r="L302" s="64"/>
    </row>
    <row r="303" spans="1:12" ht="24.75" customHeight="1">
      <c r="A303" s="34" t="s">
        <v>181</v>
      </c>
      <c r="B303" s="43" t="s">
        <v>182</v>
      </c>
      <c r="C303" s="38"/>
      <c r="D303" s="38"/>
      <c r="E303" s="38">
        <f t="shared" si="21"/>
        <v>0</v>
      </c>
      <c r="F303" s="38"/>
      <c r="G303" s="38"/>
      <c r="H303" s="38"/>
      <c r="I303" s="38"/>
      <c r="J303" s="38">
        <f t="shared" si="22"/>
        <v>0</v>
      </c>
      <c r="K303" s="64"/>
      <c r="L303" s="64"/>
    </row>
    <row r="304" spans="1:12" ht="39.75" customHeight="1">
      <c r="A304" s="34" t="s">
        <v>183</v>
      </c>
      <c r="B304" s="43" t="s">
        <v>184</v>
      </c>
      <c r="C304" s="38">
        <f>C305+C306+C307</f>
        <v>0</v>
      </c>
      <c r="D304" s="38">
        <f>D305+D306+D307</f>
        <v>0</v>
      </c>
      <c r="E304" s="38">
        <f t="shared" si="21"/>
        <v>0</v>
      </c>
      <c r="F304" s="38">
        <f>F305+F306+F307</f>
        <v>0</v>
      </c>
      <c r="G304" s="38">
        <f>G305+G306+G307</f>
        <v>0</v>
      </c>
      <c r="H304" s="38">
        <f>H305+H306+H307</f>
        <v>0</v>
      </c>
      <c r="I304" s="38">
        <f>I305+I306+I307</f>
        <v>0</v>
      </c>
      <c r="J304" s="38">
        <f t="shared" si="22"/>
        <v>0</v>
      </c>
      <c r="K304" s="64"/>
      <c r="L304" s="64"/>
    </row>
    <row r="305" spans="1:12" ht="41.25" customHeight="1">
      <c r="A305" s="34" t="s">
        <v>399</v>
      </c>
      <c r="B305" s="43" t="s">
        <v>186</v>
      </c>
      <c r="C305" s="38"/>
      <c r="D305" s="38"/>
      <c r="E305" s="38">
        <f t="shared" si="21"/>
        <v>0</v>
      </c>
      <c r="F305" s="38"/>
      <c r="G305" s="38"/>
      <c r="H305" s="38"/>
      <c r="I305" s="38"/>
      <c r="J305" s="38">
        <f t="shared" si="22"/>
        <v>0</v>
      </c>
      <c r="K305" s="64"/>
      <c r="L305" s="64"/>
    </row>
    <row r="306" spans="1:12" ht="38.25" customHeight="1">
      <c r="A306" s="34" t="s">
        <v>187</v>
      </c>
      <c r="B306" s="43" t="s">
        <v>188</v>
      </c>
      <c r="C306" s="38"/>
      <c r="D306" s="38"/>
      <c r="E306" s="38">
        <f t="shared" si="21"/>
        <v>0</v>
      </c>
      <c r="F306" s="38"/>
      <c r="G306" s="38"/>
      <c r="H306" s="38"/>
      <c r="I306" s="38"/>
      <c r="J306" s="38">
        <f t="shared" si="22"/>
        <v>0</v>
      </c>
      <c r="K306" s="64"/>
      <c r="L306" s="64"/>
    </row>
    <row r="307" spans="1:12" ht="28.5" customHeight="1">
      <c r="A307" s="34" t="s">
        <v>189</v>
      </c>
      <c r="B307" s="43" t="s">
        <v>190</v>
      </c>
      <c r="C307" s="38"/>
      <c r="D307" s="38"/>
      <c r="E307" s="38">
        <f t="shared" si="21"/>
        <v>0</v>
      </c>
      <c r="F307" s="38"/>
      <c r="G307" s="38"/>
      <c r="H307" s="38"/>
      <c r="I307" s="38"/>
      <c r="J307" s="38">
        <f t="shared" si="22"/>
        <v>0</v>
      </c>
      <c r="K307" s="64"/>
      <c r="L307" s="64"/>
    </row>
    <row r="308" spans="1:12" ht="25.5" customHeight="1">
      <c r="A308" s="34" t="s">
        <v>191</v>
      </c>
      <c r="B308" s="43" t="s">
        <v>192</v>
      </c>
      <c r="C308" s="38"/>
      <c r="D308" s="38"/>
      <c r="E308" s="38">
        <f t="shared" si="21"/>
        <v>0</v>
      </c>
      <c r="F308" s="38"/>
      <c r="G308" s="38"/>
      <c r="H308" s="38"/>
      <c r="I308" s="38"/>
      <c r="J308" s="38">
        <f t="shared" si="22"/>
        <v>0</v>
      </c>
      <c r="K308" s="64"/>
      <c r="L308" s="64"/>
    </row>
    <row r="309" spans="1:12" ht="27.75" customHeight="1">
      <c r="A309" s="55" t="s">
        <v>193</v>
      </c>
      <c r="B309" s="43" t="s">
        <v>194</v>
      </c>
      <c r="C309" s="38"/>
      <c r="D309" s="38"/>
      <c r="E309" s="38">
        <f t="shared" si="21"/>
        <v>0</v>
      </c>
      <c r="F309" s="38"/>
      <c r="G309" s="38"/>
      <c r="H309" s="38"/>
      <c r="I309" s="38"/>
      <c r="J309" s="38">
        <f t="shared" si="22"/>
        <v>0</v>
      </c>
      <c r="K309" s="64"/>
      <c r="L309" s="64"/>
    </row>
    <row r="310" spans="1:12" ht="27.75" customHeight="1">
      <c r="A310" s="55" t="s">
        <v>197</v>
      </c>
      <c r="B310" s="43" t="s">
        <v>198</v>
      </c>
      <c r="C310" s="38"/>
      <c r="D310" s="38"/>
      <c r="E310" s="38">
        <f t="shared" si="21"/>
        <v>0</v>
      </c>
      <c r="F310" s="38"/>
      <c r="G310" s="38"/>
      <c r="H310" s="38"/>
      <c r="I310" s="38"/>
      <c r="J310" s="38">
        <f t="shared" si="22"/>
        <v>0</v>
      </c>
      <c r="K310" s="64"/>
      <c r="L310" s="64"/>
    </row>
    <row r="311" spans="1:12" ht="39" customHeight="1">
      <c r="A311" s="29" t="s">
        <v>400</v>
      </c>
      <c r="B311" s="49" t="s">
        <v>200</v>
      </c>
      <c r="C311" s="63">
        <f>C312+C316+C320+C324+C329+C332+C342+C347+C352+C357+C362+C366+C371</f>
        <v>0</v>
      </c>
      <c r="D311" s="63">
        <f>D312+D316+D320+D324+D329+D332+D342+D347+D352+D357+D362+D366+D371</f>
        <v>0</v>
      </c>
      <c r="E311" s="32">
        <f t="shared" si="21"/>
        <v>0</v>
      </c>
      <c r="F311" s="63">
        <f>F312+F316+F320+F324+F329+F332+F342+F347+F352+F357+F362+F366+F371</f>
        <v>0</v>
      </c>
      <c r="G311" s="63">
        <f>G312+G316+G320+G324+G329+G332+G342+G347+G352+G357+G362+G366+G371</f>
        <v>0</v>
      </c>
      <c r="H311" s="63">
        <f>H312+H316+H320+H324+H329+H332+H342+H347+H352+H357+H362+H366+H371</f>
        <v>0</v>
      </c>
      <c r="I311" s="63">
        <f>I312+I316+I320+I324+I329+I332+I342+I347+I352+I357+I362+I366+I371</f>
        <v>0</v>
      </c>
      <c r="J311" s="32">
        <f t="shared" si="22"/>
        <v>0</v>
      </c>
      <c r="K311" s="64"/>
      <c r="L311" s="64"/>
    </row>
    <row r="312" spans="1:12" ht="27" customHeight="1">
      <c r="A312" s="34" t="s">
        <v>401</v>
      </c>
      <c r="B312" s="43" t="s">
        <v>202</v>
      </c>
      <c r="C312" s="38">
        <f>C313+C314+C315</f>
        <v>0</v>
      </c>
      <c r="D312" s="38">
        <f>D313+D314+D315</f>
        <v>0</v>
      </c>
      <c r="E312" s="38">
        <f t="shared" si="21"/>
        <v>0</v>
      </c>
      <c r="F312" s="38">
        <f>F313+F314+F315</f>
        <v>0</v>
      </c>
      <c r="G312" s="38">
        <f>G313+G314+G315</f>
        <v>0</v>
      </c>
      <c r="H312" s="38">
        <f>H313+H314+H315</f>
        <v>0</v>
      </c>
      <c r="I312" s="38">
        <f>I313+I314+I315</f>
        <v>0</v>
      </c>
      <c r="J312" s="38">
        <f t="shared" si="22"/>
        <v>0</v>
      </c>
      <c r="K312" s="64"/>
      <c r="L312" s="64"/>
    </row>
    <row r="313" spans="1:12" ht="20.25" customHeight="1">
      <c r="A313" s="34" t="s">
        <v>203</v>
      </c>
      <c r="B313" s="43" t="s">
        <v>204</v>
      </c>
      <c r="C313" s="38"/>
      <c r="D313" s="38"/>
      <c r="E313" s="38">
        <f t="shared" si="21"/>
        <v>0</v>
      </c>
      <c r="F313" s="38"/>
      <c r="G313" s="38"/>
      <c r="H313" s="38"/>
      <c r="I313" s="38"/>
      <c r="J313" s="38">
        <f t="shared" si="22"/>
        <v>0</v>
      </c>
      <c r="K313" s="64"/>
      <c r="L313" s="64"/>
    </row>
    <row r="314" spans="1:12" ht="18.95" customHeight="1">
      <c r="A314" s="34" t="s">
        <v>205</v>
      </c>
      <c r="B314" s="43" t="s">
        <v>206</v>
      </c>
      <c r="C314" s="38"/>
      <c r="D314" s="38"/>
      <c r="E314" s="38">
        <f t="shared" si="21"/>
        <v>0</v>
      </c>
      <c r="F314" s="38"/>
      <c r="G314" s="38"/>
      <c r="H314" s="38"/>
      <c r="I314" s="38"/>
      <c r="J314" s="38">
        <f t="shared" si="22"/>
        <v>0</v>
      </c>
      <c r="K314" s="64"/>
      <c r="L314" s="64"/>
    </row>
    <row r="315" spans="1:12" ht="18.95" customHeight="1">
      <c r="A315" s="56" t="s">
        <v>207</v>
      </c>
      <c r="B315" s="43" t="s">
        <v>208</v>
      </c>
      <c r="C315" s="38"/>
      <c r="D315" s="38"/>
      <c r="E315" s="38">
        <f t="shared" si="21"/>
        <v>0</v>
      </c>
      <c r="F315" s="38"/>
      <c r="G315" s="38"/>
      <c r="H315" s="38"/>
      <c r="I315" s="38"/>
      <c r="J315" s="38">
        <f t="shared" si="22"/>
        <v>0</v>
      </c>
      <c r="K315" s="64"/>
      <c r="L315" s="64"/>
    </row>
    <row r="316" spans="1:12" ht="27" customHeight="1">
      <c r="A316" s="34" t="s">
        <v>402</v>
      </c>
      <c r="B316" s="43" t="s">
        <v>210</v>
      </c>
      <c r="C316" s="38">
        <f>C317+C318+C319</f>
        <v>0</v>
      </c>
      <c r="D316" s="38">
        <f>D317+D318+D319</f>
        <v>0</v>
      </c>
      <c r="E316" s="38">
        <f t="shared" si="21"/>
        <v>0</v>
      </c>
      <c r="F316" s="38">
        <f>F317+F318+F319</f>
        <v>0</v>
      </c>
      <c r="G316" s="38">
        <f>G317+G318+G319</f>
        <v>0</v>
      </c>
      <c r="H316" s="38">
        <f>H317+H318+H319</f>
        <v>0</v>
      </c>
      <c r="I316" s="38">
        <f>I317+I318+I319</f>
        <v>0</v>
      </c>
      <c r="J316" s="38">
        <f t="shared" si="22"/>
        <v>0</v>
      </c>
      <c r="K316" s="64"/>
      <c r="L316" s="64"/>
    </row>
    <row r="317" spans="1:12" ht="17.25" customHeight="1">
      <c r="A317" s="34" t="s">
        <v>203</v>
      </c>
      <c r="B317" s="43" t="s">
        <v>211</v>
      </c>
      <c r="C317" s="38"/>
      <c r="D317" s="38"/>
      <c r="E317" s="38">
        <f t="shared" si="21"/>
        <v>0</v>
      </c>
      <c r="F317" s="38"/>
      <c r="G317" s="38"/>
      <c r="H317" s="38"/>
      <c r="I317" s="38"/>
      <c r="J317" s="38">
        <f t="shared" si="22"/>
        <v>0</v>
      </c>
      <c r="K317" s="64"/>
      <c r="L317" s="64"/>
    </row>
    <row r="318" spans="1:12" ht="17.25" customHeight="1">
      <c r="A318" s="34" t="s">
        <v>205</v>
      </c>
      <c r="B318" s="43" t="s">
        <v>212</v>
      </c>
      <c r="C318" s="38"/>
      <c r="D318" s="38"/>
      <c r="E318" s="38">
        <f t="shared" si="21"/>
        <v>0</v>
      </c>
      <c r="F318" s="38"/>
      <c r="G318" s="38"/>
      <c r="H318" s="38"/>
      <c r="I318" s="38"/>
      <c r="J318" s="38">
        <f t="shared" si="22"/>
        <v>0</v>
      </c>
      <c r="K318" s="64"/>
      <c r="L318" s="64"/>
    </row>
    <row r="319" spans="1:12" ht="18.399999999999999" customHeight="1">
      <c r="A319" s="56" t="s">
        <v>207</v>
      </c>
      <c r="B319" s="43" t="s">
        <v>213</v>
      </c>
      <c r="C319" s="38"/>
      <c r="D319" s="38"/>
      <c r="E319" s="38">
        <f t="shared" si="21"/>
        <v>0</v>
      </c>
      <c r="F319" s="38"/>
      <c r="G319" s="38"/>
      <c r="H319" s="38"/>
      <c r="I319" s="38"/>
      <c r="J319" s="38">
        <f t="shared" si="22"/>
        <v>0</v>
      </c>
      <c r="K319" s="64"/>
      <c r="L319" s="64"/>
    </row>
    <row r="320" spans="1:12" ht="27.75" customHeight="1">
      <c r="A320" s="34" t="s">
        <v>214</v>
      </c>
      <c r="B320" s="43" t="s">
        <v>215</v>
      </c>
      <c r="C320" s="38">
        <f>C321+C322+C323</f>
        <v>0</v>
      </c>
      <c r="D320" s="38">
        <f>D321+D322+D323</f>
        <v>0</v>
      </c>
      <c r="E320" s="38">
        <f t="shared" si="21"/>
        <v>0</v>
      </c>
      <c r="F320" s="38">
        <f>F321+F322+F323</f>
        <v>0</v>
      </c>
      <c r="G320" s="38">
        <f>G321+G322+G323</f>
        <v>0</v>
      </c>
      <c r="H320" s="38">
        <f>H321+H322+H323</f>
        <v>0</v>
      </c>
      <c r="I320" s="38">
        <f>I321+I322+I323</f>
        <v>0</v>
      </c>
      <c r="J320" s="38">
        <f t="shared" si="22"/>
        <v>0</v>
      </c>
      <c r="K320" s="64"/>
      <c r="L320" s="64"/>
    </row>
    <row r="321" spans="1:12" ht="18.95" customHeight="1">
      <c r="A321" s="34" t="s">
        <v>203</v>
      </c>
      <c r="B321" s="43" t="s">
        <v>216</v>
      </c>
      <c r="C321" s="38"/>
      <c r="D321" s="38"/>
      <c r="E321" s="38">
        <f t="shared" si="21"/>
        <v>0</v>
      </c>
      <c r="F321" s="38"/>
      <c r="G321" s="38"/>
      <c r="H321" s="38"/>
      <c r="I321" s="38"/>
      <c r="J321" s="38">
        <f t="shared" si="22"/>
        <v>0</v>
      </c>
      <c r="K321" s="64"/>
      <c r="L321" s="64"/>
    </row>
    <row r="322" spans="1:12" ht="21" customHeight="1">
      <c r="A322" s="34" t="s">
        <v>205</v>
      </c>
      <c r="B322" s="43" t="s">
        <v>217</v>
      </c>
      <c r="C322" s="38"/>
      <c r="D322" s="38"/>
      <c r="E322" s="38">
        <f t="shared" si="21"/>
        <v>0</v>
      </c>
      <c r="F322" s="38"/>
      <c r="G322" s="38"/>
      <c r="H322" s="38"/>
      <c r="I322" s="38"/>
      <c r="J322" s="38">
        <f t="shared" si="22"/>
        <v>0</v>
      </c>
      <c r="K322" s="64"/>
      <c r="L322" s="64"/>
    </row>
    <row r="323" spans="1:12" ht="17.25" customHeight="1">
      <c r="A323" s="56" t="s">
        <v>207</v>
      </c>
      <c r="B323" s="43" t="s">
        <v>218</v>
      </c>
      <c r="C323" s="38"/>
      <c r="D323" s="38"/>
      <c r="E323" s="38">
        <f t="shared" si="21"/>
        <v>0</v>
      </c>
      <c r="F323" s="38"/>
      <c r="G323" s="38"/>
      <c r="H323" s="38"/>
      <c r="I323" s="38"/>
      <c r="J323" s="38">
        <f t="shared" si="22"/>
        <v>0</v>
      </c>
      <c r="K323" s="64"/>
      <c r="L323" s="64"/>
    </row>
    <row r="324" spans="1:12" ht="29.1" customHeight="1">
      <c r="A324" s="34" t="s">
        <v>403</v>
      </c>
      <c r="B324" s="43" t="s">
        <v>220</v>
      </c>
      <c r="C324" s="38">
        <f>C325+C326+C327+C328</f>
        <v>0</v>
      </c>
      <c r="D324" s="38">
        <f>D325+D326+D327+D328</f>
        <v>0</v>
      </c>
      <c r="E324" s="38">
        <f t="shared" si="21"/>
        <v>0</v>
      </c>
      <c r="F324" s="38">
        <f>F325+F326+F327+F328</f>
        <v>0</v>
      </c>
      <c r="G324" s="38">
        <f>G325+G326+G327+G328</f>
        <v>0</v>
      </c>
      <c r="H324" s="38">
        <f>H325+H326+H327+H328</f>
        <v>0</v>
      </c>
      <c r="I324" s="38">
        <f>I325+I326+I327+I328</f>
        <v>0</v>
      </c>
      <c r="J324" s="38">
        <f t="shared" si="22"/>
        <v>0</v>
      </c>
      <c r="K324" s="64"/>
      <c r="L324" s="64"/>
    </row>
    <row r="325" spans="1:12" ht="20.45" customHeight="1">
      <c r="A325" s="34" t="s">
        <v>203</v>
      </c>
      <c r="B325" s="43" t="s">
        <v>221</v>
      </c>
      <c r="C325" s="38"/>
      <c r="D325" s="38"/>
      <c r="E325" s="38">
        <f t="shared" si="21"/>
        <v>0</v>
      </c>
      <c r="F325" s="38"/>
      <c r="G325" s="38"/>
      <c r="H325" s="38"/>
      <c r="I325" s="38"/>
      <c r="J325" s="38">
        <f t="shared" si="22"/>
        <v>0</v>
      </c>
      <c r="K325" s="64"/>
      <c r="L325" s="64"/>
    </row>
    <row r="326" spans="1:12" ht="19.5" customHeight="1">
      <c r="A326" s="34" t="s">
        <v>205</v>
      </c>
      <c r="B326" s="43" t="s">
        <v>222</v>
      </c>
      <c r="C326" s="38"/>
      <c r="D326" s="38"/>
      <c r="E326" s="38">
        <f t="shared" si="21"/>
        <v>0</v>
      </c>
      <c r="F326" s="38"/>
      <c r="G326" s="38"/>
      <c r="H326" s="38"/>
      <c r="I326" s="38"/>
      <c r="J326" s="38">
        <f t="shared" si="22"/>
        <v>0</v>
      </c>
      <c r="K326" s="64"/>
      <c r="L326" s="64"/>
    </row>
    <row r="327" spans="1:12" ht="15.75" customHeight="1">
      <c r="A327" s="34" t="s">
        <v>223</v>
      </c>
      <c r="B327" s="43" t="s">
        <v>224</v>
      </c>
      <c r="C327" s="38"/>
      <c r="D327" s="38"/>
      <c r="E327" s="38">
        <f t="shared" si="21"/>
        <v>0</v>
      </c>
      <c r="F327" s="38"/>
      <c r="G327" s="38"/>
      <c r="H327" s="38"/>
      <c r="I327" s="38"/>
      <c r="J327" s="38">
        <f t="shared" si="22"/>
        <v>0</v>
      </c>
      <c r="K327" s="64"/>
      <c r="L327" s="64"/>
    </row>
    <row r="328" spans="1:12" ht="16.899999999999999" customHeight="1">
      <c r="A328" s="56" t="s">
        <v>207</v>
      </c>
      <c r="B328" s="43" t="s">
        <v>225</v>
      </c>
      <c r="C328" s="38"/>
      <c r="D328" s="38"/>
      <c r="E328" s="38">
        <f t="shared" si="21"/>
        <v>0</v>
      </c>
      <c r="F328" s="38"/>
      <c r="G328" s="38"/>
      <c r="H328" s="38"/>
      <c r="I328" s="38"/>
      <c r="J328" s="38">
        <f t="shared" si="22"/>
        <v>0</v>
      </c>
      <c r="K328" s="64"/>
      <c r="L328" s="64"/>
    </row>
    <row r="329" spans="1:12" ht="27" customHeight="1">
      <c r="A329" s="34" t="s">
        <v>404</v>
      </c>
      <c r="B329" s="43" t="s">
        <v>227</v>
      </c>
      <c r="C329" s="38">
        <f>C330+C331</f>
        <v>0</v>
      </c>
      <c r="D329" s="38">
        <f>D330+D331</f>
        <v>0</v>
      </c>
      <c r="E329" s="38">
        <f t="shared" si="21"/>
        <v>0</v>
      </c>
      <c r="F329" s="38">
        <f>F330+F331</f>
        <v>0</v>
      </c>
      <c r="G329" s="38">
        <f>G330+G331</f>
        <v>0</v>
      </c>
      <c r="H329" s="38">
        <f>H330+H331</f>
        <v>0</v>
      </c>
      <c r="I329" s="38">
        <f>I330+I331</f>
        <v>0</v>
      </c>
      <c r="J329" s="38">
        <f t="shared" si="22"/>
        <v>0</v>
      </c>
      <c r="K329" s="64"/>
      <c r="L329" s="64"/>
    </row>
    <row r="330" spans="1:12" ht="16.899999999999999" customHeight="1">
      <c r="A330" s="34" t="s">
        <v>205</v>
      </c>
      <c r="B330" s="43" t="s">
        <v>228</v>
      </c>
      <c r="C330" s="38"/>
      <c r="D330" s="38"/>
      <c r="E330" s="38">
        <f t="shared" ref="E330:E393" si="25">F330+G330</f>
        <v>0</v>
      </c>
      <c r="F330" s="38"/>
      <c r="G330" s="38"/>
      <c r="H330" s="38"/>
      <c r="I330" s="38"/>
      <c r="J330" s="38">
        <f t="shared" ref="J330:J393" si="26">E330-H330-I330</f>
        <v>0</v>
      </c>
      <c r="K330" s="64"/>
      <c r="L330" s="64"/>
    </row>
    <row r="331" spans="1:12" ht="18.75" customHeight="1">
      <c r="A331" s="56" t="s">
        <v>207</v>
      </c>
      <c r="B331" s="43" t="s">
        <v>229</v>
      </c>
      <c r="C331" s="38"/>
      <c r="D331" s="38"/>
      <c r="E331" s="38">
        <f t="shared" si="25"/>
        <v>0</v>
      </c>
      <c r="F331" s="38"/>
      <c r="G331" s="38"/>
      <c r="H331" s="38"/>
      <c r="I331" s="38"/>
      <c r="J331" s="38">
        <f t="shared" si="26"/>
        <v>0</v>
      </c>
      <c r="K331" s="64"/>
      <c r="L331" s="64"/>
    </row>
    <row r="332" spans="1:12" ht="26.45" customHeight="1">
      <c r="A332" s="34" t="s">
        <v>405</v>
      </c>
      <c r="B332" s="43" t="s">
        <v>231</v>
      </c>
      <c r="C332" s="38">
        <f>C333+C334+C335+C336</f>
        <v>0</v>
      </c>
      <c r="D332" s="38">
        <f>D333+D334+D335+D336</f>
        <v>0</v>
      </c>
      <c r="E332" s="38">
        <f t="shared" si="25"/>
        <v>0</v>
      </c>
      <c r="F332" s="38">
        <f>F333+F334+F335+F336</f>
        <v>0</v>
      </c>
      <c r="G332" s="38">
        <f>G333+G334+G335+G336</f>
        <v>0</v>
      </c>
      <c r="H332" s="38">
        <f>H333+H334+H335+H336</f>
        <v>0</v>
      </c>
      <c r="I332" s="38">
        <f>I333+I334+I335+I336</f>
        <v>0</v>
      </c>
      <c r="J332" s="38">
        <f t="shared" si="26"/>
        <v>0</v>
      </c>
      <c r="K332" s="64"/>
      <c r="L332" s="64"/>
    </row>
    <row r="333" spans="1:12" ht="18.75" customHeight="1">
      <c r="A333" s="34" t="s">
        <v>203</v>
      </c>
      <c r="B333" s="43" t="s">
        <v>232</v>
      </c>
      <c r="C333" s="38"/>
      <c r="D333" s="38"/>
      <c r="E333" s="38">
        <f t="shared" si="25"/>
        <v>0</v>
      </c>
      <c r="F333" s="38"/>
      <c r="G333" s="38"/>
      <c r="H333" s="38"/>
      <c r="I333" s="38"/>
      <c r="J333" s="38">
        <f t="shared" si="26"/>
        <v>0</v>
      </c>
      <c r="K333" s="64"/>
      <c r="L333" s="64"/>
    </row>
    <row r="334" spans="1:12" ht="17.25" customHeight="1">
      <c r="A334" s="34" t="s">
        <v>205</v>
      </c>
      <c r="B334" s="43" t="s">
        <v>233</v>
      </c>
      <c r="C334" s="38"/>
      <c r="D334" s="38"/>
      <c r="E334" s="38">
        <f t="shared" si="25"/>
        <v>0</v>
      </c>
      <c r="F334" s="38"/>
      <c r="G334" s="38"/>
      <c r="H334" s="38"/>
      <c r="I334" s="38"/>
      <c r="J334" s="38">
        <f t="shared" si="26"/>
        <v>0</v>
      </c>
      <c r="K334" s="64"/>
      <c r="L334" s="64"/>
    </row>
    <row r="335" spans="1:12" ht="16.350000000000001" customHeight="1">
      <c r="A335" s="34" t="s">
        <v>223</v>
      </c>
      <c r="B335" s="43" t="s">
        <v>234</v>
      </c>
      <c r="C335" s="38"/>
      <c r="D335" s="38"/>
      <c r="E335" s="38">
        <f t="shared" si="25"/>
        <v>0</v>
      </c>
      <c r="F335" s="38"/>
      <c r="G335" s="38"/>
      <c r="H335" s="38"/>
      <c r="I335" s="38"/>
      <c r="J335" s="38">
        <f t="shared" si="26"/>
        <v>0</v>
      </c>
      <c r="K335" s="64"/>
      <c r="L335" s="64"/>
    </row>
    <row r="336" spans="1:12" ht="12.75" customHeight="1">
      <c r="A336" s="56" t="s">
        <v>207</v>
      </c>
      <c r="B336" s="43" t="s">
        <v>235</v>
      </c>
      <c r="C336" s="38"/>
      <c r="D336" s="38"/>
      <c r="E336" s="38">
        <f t="shared" si="25"/>
        <v>0</v>
      </c>
      <c r="F336" s="38"/>
      <c r="G336" s="38"/>
      <c r="H336" s="38"/>
      <c r="I336" s="38"/>
      <c r="J336" s="38">
        <f t="shared" si="26"/>
        <v>0</v>
      </c>
      <c r="K336" s="64"/>
      <c r="L336" s="64"/>
    </row>
    <row r="337" spans="1:12" ht="29.1" customHeight="1">
      <c r="A337" s="34" t="s">
        <v>236</v>
      </c>
      <c r="B337" s="43" t="s">
        <v>237</v>
      </c>
      <c r="C337" s="38">
        <f>C338+C339+C340+C341</f>
        <v>0</v>
      </c>
      <c r="D337" s="38">
        <f>D338+D339+D340+D341</f>
        <v>0</v>
      </c>
      <c r="E337" s="38">
        <f t="shared" si="25"/>
        <v>0</v>
      </c>
      <c r="F337" s="38">
        <f>F338+F339+F340+F341</f>
        <v>0</v>
      </c>
      <c r="G337" s="38">
        <f>G338+G339+G340+G341</f>
        <v>0</v>
      </c>
      <c r="H337" s="38">
        <f>H338+H339+H340+H341</f>
        <v>0</v>
      </c>
      <c r="I337" s="38">
        <f>I338+I339+I340+I341</f>
        <v>0</v>
      </c>
      <c r="J337" s="38">
        <f t="shared" si="26"/>
        <v>0</v>
      </c>
      <c r="K337" s="64"/>
      <c r="L337" s="64"/>
    </row>
    <row r="338" spans="1:12" ht="15.75" customHeight="1">
      <c r="A338" s="34" t="s">
        <v>203</v>
      </c>
      <c r="B338" s="43" t="s">
        <v>238</v>
      </c>
      <c r="C338" s="38"/>
      <c r="D338" s="38"/>
      <c r="E338" s="38">
        <f t="shared" si="25"/>
        <v>0</v>
      </c>
      <c r="F338" s="38"/>
      <c r="G338" s="38"/>
      <c r="H338" s="38"/>
      <c r="I338" s="38"/>
      <c r="J338" s="38">
        <f t="shared" si="26"/>
        <v>0</v>
      </c>
      <c r="K338" s="64"/>
      <c r="L338" s="64"/>
    </row>
    <row r="339" spans="1:12" ht="18.399999999999999" customHeight="1">
      <c r="A339" s="34" t="s">
        <v>205</v>
      </c>
      <c r="B339" s="43" t="s">
        <v>239</v>
      </c>
      <c r="C339" s="38"/>
      <c r="D339" s="38"/>
      <c r="E339" s="38">
        <f t="shared" si="25"/>
        <v>0</v>
      </c>
      <c r="F339" s="38"/>
      <c r="G339" s="38"/>
      <c r="H339" s="38"/>
      <c r="I339" s="38"/>
      <c r="J339" s="38">
        <f t="shared" si="26"/>
        <v>0</v>
      </c>
      <c r="K339" s="64"/>
      <c r="L339" s="64"/>
    </row>
    <row r="340" spans="1:12" ht="17.25" customHeight="1">
      <c r="A340" s="34" t="s">
        <v>223</v>
      </c>
      <c r="B340" s="43" t="s">
        <v>240</v>
      </c>
      <c r="C340" s="38"/>
      <c r="D340" s="38"/>
      <c r="E340" s="38">
        <f t="shared" si="25"/>
        <v>0</v>
      </c>
      <c r="F340" s="38"/>
      <c r="G340" s="38"/>
      <c r="H340" s="38"/>
      <c r="I340" s="38"/>
      <c r="J340" s="38">
        <f t="shared" si="26"/>
        <v>0</v>
      </c>
      <c r="K340" s="64"/>
      <c r="L340" s="64"/>
    </row>
    <row r="341" spans="1:12" ht="16.5" customHeight="1">
      <c r="A341" s="56" t="s">
        <v>207</v>
      </c>
      <c r="B341" s="43" t="s">
        <v>241</v>
      </c>
      <c r="C341" s="38"/>
      <c r="D341" s="38"/>
      <c r="E341" s="38">
        <f t="shared" si="25"/>
        <v>0</v>
      </c>
      <c r="F341" s="38"/>
      <c r="G341" s="38"/>
      <c r="H341" s="38"/>
      <c r="I341" s="38"/>
      <c r="J341" s="38">
        <f t="shared" si="26"/>
        <v>0</v>
      </c>
      <c r="K341" s="64"/>
      <c r="L341" s="64"/>
    </row>
    <row r="342" spans="1:12" ht="27.75" customHeight="1">
      <c r="A342" s="34" t="s">
        <v>406</v>
      </c>
      <c r="B342" s="43" t="s">
        <v>243</v>
      </c>
      <c r="C342" s="38">
        <f>C343+C344+C345+C346</f>
        <v>0</v>
      </c>
      <c r="D342" s="38">
        <f>D343+D344+D345+D346</f>
        <v>0</v>
      </c>
      <c r="E342" s="38">
        <f t="shared" si="25"/>
        <v>0</v>
      </c>
      <c r="F342" s="38">
        <f>F343+F344+F345+F346</f>
        <v>0</v>
      </c>
      <c r="G342" s="38">
        <f>G343+G344+G345+G346</f>
        <v>0</v>
      </c>
      <c r="H342" s="38">
        <f>H343+H344+H345+H346</f>
        <v>0</v>
      </c>
      <c r="I342" s="38">
        <f>I343+I344+I345+I346</f>
        <v>0</v>
      </c>
      <c r="J342" s="38">
        <f t="shared" si="26"/>
        <v>0</v>
      </c>
      <c r="K342" s="64"/>
      <c r="L342" s="64"/>
    </row>
    <row r="343" spans="1:12" ht="19.5" customHeight="1">
      <c r="A343" s="34" t="s">
        <v>203</v>
      </c>
      <c r="B343" s="43" t="s">
        <v>244</v>
      </c>
      <c r="C343" s="38"/>
      <c r="D343" s="38"/>
      <c r="E343" s="38">
        <f t="shared" si="25"/>
        <v>0</v>
      </c>
      <c r="F343" s="38"/>
      <c r="G343" s="38"/>
      <c r="H343" s="38"/>
      <c r="I343" s="38"/>
      <c r="J343" s="38">
        <f t="shared" si="26"/>
        <v>0</v>
      </c>
      <c r="K343" s="64"/>
      <c r="L343" s="64"/>
    </row>
    <row r="344" spans="1:12" ht="19.5" customHeight="1">
      <c r="A344" s="34" t="s">
        <v>205</v>
      </c>
      <c r="B344" s="43" t="s">
        <v>245</v>
      </c>
      <c r="C344" s="38"/>
      <c r="D344" s="38"/>
      <c r="E344" s="38">
        <f t="shared" si="25"/>
        <v>0</v>
      </c>
      <c r="F344" s="38"/>
      <c r="G344" s="38"/>
      <c r="H344" s="38"/>
      <c r="I344" s="38"/>
      <c r="J344" s="38">
        <f t="shared" si="26"/>
        <v>0</v>
      </c>
      <c r="K344" s="64"/>
      <c r="L344" s="64"/>
    </row>
    <row r="345" spans="1:12" ht="18.75" customHeight="1">
      <c r="A345" s="34" t="s">
        <v>223</v>
      </c>
      <c r="B345" s="43" t="s">
        <v>246</v>
      </c>
      <c r="C345" s="38"/>
      <c r="D345" s="38"/>
      <c r="E345" s="38">
        <f t="shared" si="25"/>
        <v>0</v>
      </c>
      <c r="F345" s="38"/>
      <c r="G345" s="38"/>
      <c r="H345" s="38"/>
      <c r="I345" s="38"/>
      <c r="J345" s="38">
        <f t="shared" si="26"/>
        <v>0</v>
      </c>
      <c r="K345" s="64"/>
      <c r="L345" s="64"/>
    </row>
    <row r="346" spans="1:12" ht="18" customHeight="1">
      <c r="A346" s="56" t="s">
        <v>207</v>
      </c>
      <c r="B346" s="43" t="s">
        <v>247</v>
      </c>
      <c r="C346" s="38"/>
      <c r="D346" s="38"/>
      <c r="E346" s="38">
        <f t="shared" si="25"/>
        <v>0</v>
      </c>
      <c r="F346" s="38"/>
      <c r="G346" s="38"/>
      <c r="H346" s="38"/>
      <c r="I346" s="38"/>
      <c r="J346" s="38">
        <f t="shared" si="26"/>
        <v>0</v>
      </c>
      <c r="K346" s="64"/>
      <c r="L346" s="64"/>
    </row>
    <row r="347" spans="1:12" ht="26.25" customHeight="1">
      <c r="A347" s="34" t="s">
        <v>407</v>
      </c>
      <c r="B347" s="43" t="s">
        <v>249</v>
      </c>
      <c r="C347" s="38">
        <f>C348+C349+C350+C351</f>
        <v>0</v>
      </c>
      <c r="D347" s="38">
        <f>D348+D349+D350+D351</f>
        <v>0</v>
      </c>
      <c r="E347" s="38">
        <f t="shared" si="25"/>
        <v>0</v>
      </c>
      <c r="F347" s="38">
        <f>F348+F349+F350+F351</f>
        <v>0</v>
      </c>
      <c r="G347" s="38">
        <f>G348+G349+G350+G351</f>
        <v>0</v>
      </c>
      <c r="H347" s="38">
        <f>H348+H349+H350+H351</f>
        <v>0</v>
      </c>
      <c r="I347" s="38">
        <f>I348+I349+I350+I351</f>
        <v>0</v>
      </c>
      <c r="J347" s="38">
        <f t="shared" si="26"/>
        <v>0</v>
      </c>
      <c r="K347" s="64"/>
      <c r="L347" s="64"/>
    </row>
    <row r="348" spans="1:12" ht="18.399999999999999" customHeight="1">
      <c r="A348" s="34" t="s">
        <v>203</v>
      </c>
      <c r="B348" s="43" t="s">
        <v>250</v>
      </c>
      <c r="C348" s="38"/>
      <c r="D348" s="38"/>
      <c r="E348" s="38">
        <f t="shared" si="25"/>
        <v>0</v>
      </c>
      <c r="F348" s="38"/>
      <c r="G348" s="38"/>
      <c r="H348" s="38"/>
      <c r="I348" s="38"/>
      <c r="J348" s="38">
        <f t="shared" si="26"/>
        <v>0</v>
      </c>
      <c r="K348" s="64"/>
      <c r="L348" s="64"/>
    </row>
    <row r="349" spans="1:12" ht="18.399999999999999" customHeight="1">
      <c r="A349" s="34" t="s">
        <v>205</v>
      </c>
      <c r="B349" s="43" t="s">
        <v>251</v>
      </c>
      <c r="C349" s="38"/>
      <c r="D349" s="38"/>
      <c r="E349" s="38">
        <f t="shared" si="25"/>
        <v>0</v>
      </c>
      <c r="F349" s="38"/>
      <c r="G349" s="38"/>
      <c r="H349" s="38"/>
      <c r="I349" s="38"/>
      <c r="J349" s="38">
        <f t="shared" si="26"/>
        <v>0</v>
      </c>
      <c r="K349" s="64"/>
      <c r="L349" s="64"/>
    </row>
    <row r="350" spans="1:12" ht="18" customHeight="1">
      <c r="A350" s="34" t="s">
        <v>223</v>
      </c>
      <c r="B350" s="43" t="s">
        <v>252</v>
      </c>
      <c r="C350" s="38"/>
      <c r="D350" s="38"/>
      <c r="E350" s="38">
        <f t="shared" si="25"/>
        <v>0</v>
      </c>
      <c r="F350" s="38"/>
      <c r="G350" s="38"/>
      <c r="H350" s="38"/>
      <c r="I350" s="38"/>
      <c r="J350" s="38">
        <f t="shared" si="26"/>
        <v>0</v>
      </c>
      <c r="K350" s="64"/>
      <c r="L350" s="64"/>
    </row>
    <row r="351" spans="1:12" ht="19.7" customHeight="1">
      <c r="A351" s="56" t="s">
        <v>207</v>
      </c>
      <c r="B351" s="43" t="s">
        <v>253</v>
      </c>
      <c r="C351" s="38"/>
      <c r="D351" s="38"/>
      <c r="E351" s="38">
        <f t="shared" si="25"/>
        <v>0</v>
      </c>
      <c r="F351" s="38"/>
      <c r="G351" s="38"/>
      <c r="H351" s="38"/>
      <c r="I351" s="38"/>
      <c r="J351" s="38">
        <f t="shared" si="26"/>
        <v>0</v>
      </c>
      <c r="K351" s="64"/>
      <c r="L351" s="64"/>
    </row>
    <row r="352" spans="1:12" ht="16.5" customHeight="1">
      <c r="A352" s="34" t="s">
        <v>408</v>
      </c>
      <c r="B352" s="43" t="s">
        <v>255</v>
      </c>
      <c r="C352" s="38">
        <f>C353+C354+C355+C356</f>
        <v>0</v>
      </c>
      <c r="D352" s="38">
        <f>D353+D354+D355+D356</f>
        <v>0</v>
      </c>
      <c r="E352" s="38">
        <f t="shared" si="25"/>
        <v>0</v>
      </c>
      <c r="F352" s="38">
        <f>F353+F354+F355+F356</f>
        <v>0</v>
      </c>
      <c r="G352" s="38">
        <f>G353+G354+G355+G356</f>
        <v>0</v>
      </c>
      <c r="H352" s="38">
        <f>H353+H354+H355+H356</f>
        <v>0</v>
      </c>
      <c r="I352" s="38">
        <f>I353+I354+I355+I356</f>
        <v>0</v>
      </c>
      <c r="J352" s="38">
        <f t="shared" si="26"/>
        <v>0</v>
      </c>
      <c r="K352" s="64"/>
      <c r="L352" s="64"/>
    </row>
    <row r="353" spans="1:12" ht="20.25" customHeight="1">
      <c r="A353" s="34" t="s">
        <v>203</v>
      </c>
      <c r="B353" s="43" t="s">
        <v>256</v>
      </c>
      <c r="C353" s="38"/>
      <c r="D353" s="38"/>
      <c r="E353" s="38">
        <f t="shared" si="25"/>
        <v>0</v>
      </c>
      <c r="F353" s="38"/>
      <c r="G353" s="38"/>
      <c r="H353" s="38"/>
      <c r="I353" s="38"/>
      <c r="J353" s="38">
        <f t="shared" si="26"/>
        <v>0</v>
      </c>
      <c r="K353" s="64"/>
      <c r="L353" s="64"/>
    </row>
    <row r="354" spans="1:12" ht="19.7" customHeight="1">
      <c r="A354" s="34" t="s">
        <v>205</v>
      </c>
      <c r="B354" s="43" t="s">
        <v>257</v>
      </c>
      <c r="C354" s="38"/>
      <c r="D354" s="38"/>
      <c r="E354" s="38">
        <f t="shared" si="25"/>
        <v>0</v>
      </c>
      <c r="F354" s="38"/>
      <c r="G354" s="38"/>
      <c r="H354" s="38"/>
      <c r="I354" s="38"/>
      <c r="J354" s="38">
        <f t="shared" si="26"/>
        <v>0</v>
      </c>
      <c r="K354" s="64"/>
      <c r="L354" s="64"/>
    </row>
    <row r="355" spans="1:12" ht="14.25" customHeight="1">
      <c r="A355" s="34" t="s">
        <v>223</v>
      </c>
      <c r="B355" s="43" t="s">
        <v>258</v>
      </c>
      <c r="C355" s="38"/>
      <c r="D355" s="38"/>
      <c r="E355" s="38">
        <f t="shared" si="25"/>
        <v>0</v>
      </c>
      <c r="F355" s="38"/>
      <c r="G355" s="38"/>
      <c r="H355" s="38"/>
      <c r="I355" s="38"/>
      <c r="J355" s="38">
        <f t="shared" si="26"/>
        <v>0</v>
      </c>
      <c r="K355" s="64"/>
      <c r="L355" s="64"/>
    </row>
    <row r="356" spans="1:12" ht="16.350000000000001" customHeight="1">
      <c r="A356" s="56" t="s">
        <v>207</v>
      </c>
      <c r="B356" s="43" t="s">
        <v>259</v>
      </c>
      <c r="C356" s="38"/>
      <c r="D356" s="38"/>
      <c r="E356" s="38">
        <f t="shared" si="25"/>
        <v>0</v>
      </c>
      <c r="F356" s="38"/>
      <c r="G356" s="38"/>
      <c r="H356" s="38"/>
      <c r="I356" s="38"/>
      <c r="J356" s="38">
        <f t="shared" si="26"/>
        <v>0</v>
      </c>
      <c r="K356" s="64"/>
      <c r="L356" s="64"/>
    </row>
    <row r="357" spans="1:12" ht="26.25" customHeight="1">
      <c r="A357" s="34" t="s">
        <v>260</v>
      </c>
      <c r="B357" s="43" t="s">
        <v>261</v>
      </c>
      <c r="C357" s="38">
        <f>C358+C359+C360+C361</f>
        <v>0</v>
      </c>
      <c r="D357" s="38">
        <f>D358+D359+D360+D361</f>
        <v>0</v>
      </c>
      <c r="E357" s="38">
        <f t="shared" si="25"/>
        <v>0</v>
      </c>
      <c r="F357" s="38">
        <f>F358+F359+F360+F361</f>
        <v>0</v>
      </c>
      <c r="G357" s="38">
        <f>G358+G359+G360+G361</f>
        <v>0</v>
      </c>
      <c r="H357" s="38">
        <f>H358+H359+H360+H361</f>
        <v>0</v>
      </c>
      <c r="I357" s="38">
        <f>I358+I359+I360+I361</f>
        <v>0</v>
      </c>
      <c r="J357" s="38">
        <f t="shared" si="26"/>
        <v>0</v>
      </c>
      <c r="K357" s="64"/>
      <c r="L357" s="64"/>
    </row>
    <row r="358" spans="1:12" ht="18.399999999999999" customHeight="1">
      <c r="A358" s="34" t="s">
        <v>203</v>
      </c>
      <c r="B358" s="43" t="s">
        <v>262</v>
      </c>
      <c r="C358" s="38"/>
      <c r="D358" s="38"/>
      <c r="E358" s="38">
        <f t="shared" si="25"/>
        <v>0</v>
      </c>
      <c r="F358" s="38"/>
      <c r="G358" s="38"/>
      <c r="H358" s="38"/>
      <c r="I358" s="38"/>
      <c r="J358" s="38">
        <f t="shared" si="26"/>
        <v>0</v>
      </c>
      <c r="K358" s="64"/>
      <c r="L358" s="64"/>
    </row>
    <row r="359" spans="1:12" ht="17.25" customHeight="1">
      <c r="A359" s="34" t="s">
        <v>205</v>
      </c>
      <c r="B359" s="43" t="s">
        <v>263</v>
      </c>
      <c r="C359" s="38"/>
      <c r="D359" s="38"/>
      <c r="E359" s="38">
        <f t="shared" si="25"/>
        <v>0</v>
      </c>
      <c r="F359" s="38"/>
      <c r="G359" s="38"/>
      <c r="H359" s="38"/>
      <c r="I359" s="38"/>
      <c r="J359" s="38">
        <f t="shared" si="26"/>
        <v>0</v>
      </c>
      <c r="K359" s="64"/>
      <c r="L359" s="64"/>
    </row>
    <row r="360" spans="1:12" ht="16.5" customHeight="1">
      <c r="A360" s="34" t="s">
        <v>223</v>
      </c>
      <c r="B360" s="43" t="s">
        <v>264</v>
      </c>
      <c r="C360" s="38"/>
      <c r="D360" s="38"/>
      <c r="E360" s="38">
        <f t="shared" si="25"/>
        <v>0</v>
      </c>
      <c r="F360" s="38"/>
      <c r="G360" s="38"/>
      <c r="H360" s="38"/>
      <c r="I360" s="38"/>
      <c r="J360" s="38">
        <f t="shared" si="26"/>
        <v>0</v>
      </c>
      <c r="K360" s="64"/>
      <c r="L360" s="64"/>
    </row>
    <row r="361" spans="1:12" ht="19.5" customHeight="1">
      <c r="A361" s="56" t="s">
        <v>207</v>
      </c>
      <c r="B361" s="43" t="s">
        <v>265</v>
      </c>
      <c r="C361" s="38"/>
      <c r="D361" s="38"/>
      <c r="E361" s="38">
        <f t="shared" si="25"/>
        <v>0</v>
      </c>
      <c r="F361" s="38"/>
      <c r="G361" s="38"/>
      <c r="H361" s="38"/>
      <c r="I361" s="38"/>
      <c r="J361" s="38">
        <f t="shared" si="26"/>
        <v>0</v>
      </c>
      <c r="K361" s="64"/>
      <c r="L361" s="64"/>
    </row>
    <row r="362" spans="1:12" ht="51" customHeight="1">
      <c r="A362" s="56" t="s">
        <v>409</v>
      </c>
      <c r="B362" s="43" t="s">
        <v>267</v>
      </c>
      <c r="C362" s="38">
        <f>C363+C364+C365</f>
        <v>0</v>
      </c>
      <c r="D362" s="38">
        <f>D363+D364+D365</f>
        <v>0</v>
      </c>
      <c r="E362" s="38">
        <f t="shared" si="25"/>
        <v>0</v>
      </c>
      <c r="F362" s="38">
        <f>F363+F364+F365</f>
        <v>0</v>
      </c>
      <c r="G362" s="38">
        <f>G363+G364+G365</f>
        <v>0</v>
      </c>
      <c r="H362" s="38">
        <f>H363+H364+H365</f>
        <v>0</v>
      </c>
      <c r="I362" s="38">
        <f>I363+I364+I365</f>
        <v>0</v>
      </c>
      <c r="J362" s="38">
        <f t="shared" si="26"/>
        <v>0</v>
      </c>
      <c r="K362" s="64"/>
      <c r="L362" s="64"/>
    </row>
    <row r="363" spans="1:12" ht="19.5" customHeight="1">
      <c r="A363" s="56" t="s">
        <v>203</v>
      </c>
      <c r="B363" s="43" t="s">
        <v>268</v>
      </c>
      <c r="C363" s="38"/>
      <c r="D363" s="38"/>
      <c r="E363" s="38">
        <f t="shared" si="25"/>
        <v>0</v>
      </c>
      <c r="F363" s="38"/>
      <c r="G363" s="38"/>
      <c r="H363" s="38"/>
      <c r="I363" s="38"/>
      <c r="J363" s="38">
        <f t="shared" si="26"/>
        <v>0</v>
      </c>
      <c r="K363" s="64"/>
      <c r="L363" s="64"/>
    </row>
    <row r="364" spans="1:12" ht="19.5" customHeight="1">
      <c r="A364" s="56" t="s">
        <v>269</v>
      </c>
      <c r="B364" s="43" t="s">
        <v>270</v>
      </c>
      <c r="C364" s="38"/>
      <c r="D364" s="38"/>
      <c r="E364" s="38">
        <f t="shared" si="25"/>
        <v>0</v>
      </c>
      <c r="F364" s="38"/>
      <c r="G364" s="38"/>
      <c r="H364" s="38"/>
      <c r="I364" s="38"/>
      <c r="J364" s="38">
        <f t="shared" si="26"/>
        <v>0</v>
      </c>
      <c r="K364" s="64"/>
      <c r="L364" s="64"/>
    </row>
    <row r="365" spans="1:12" ht="19.5" customHeight="1">
      <c r="A365" s="56" t="s">
        <v>207</v>
      </c>
      <c r="B365" s="43" t="s">
        <v>271</v>
      </c>
      <c r="C365" s="38"/>
      <c r="D365" s="38"/>
      <c r="E365" s="38">
        <f t="shared" si="25"/>
        <v>0</v>
      </c>
      <c r="F365" s="38"/>
      <c r="G365" s="38"/>
      <c r="H365" s="38"/>
      <c r="I365" s="38"/>
      <c r="J365" s="38">
        <f t="shared" si="26"/>
        <v>0</v>
      </c>
      <c r="K365" s="64"/>
      <c r="L365" s="64"/>
    </row>
    <row r="366" spans="1:12" ht="27.75" customHeight="1">
      <c r="A366" s="56" t="s">
        <v>272</v>
      </c>
      <c r="B366" s="43" t="s">
        <v>273</v>
      </c>
      <c r="C366" s="38">
        <f>C367+C368+C369+C370</f>
        <v>0</v>
      </c>
      <c r="D366" s="38">
        <f>D367+D368+D369+D370</f>
        <v>0</v>
      </c>
      <c r="E366" s="38">
        <f t="shared" si="25"/>
        <v>0</v>
      </c>
      <c r="F366" s="38">
        <f>F367+F368+F369+F370</f>
        <v>0</v>
      </c>
      <c r="G366" s="38">
        <f>G367+G368+G369+G370</f>
        <v>0</v>
      </c>
      <c r="H366" s="38">
        <f>H367+H368+H369+H370</f>
        <v>0</v>
      </c>
      <c r="I366" s="38">
        <f>I367+I368+I369+I370</f>
        <v>0</v>
      </c>
      <c r="J366" s="38">
        <f t="shared" si="26"/>
        <v>0</v>
      </c>
      <c r="K366" s="64"/>
      <c r="L366" s="64"/>
    </row>
    <row r="367" spans="1:12" ht="19.5" customHeight="1">
      <c r="A367" s="56" t="s">
        <v>203</v>
      </c>
      <c r="B367" s="43" t="s">
        <v>274</v>
      </c>
      <c r="C367" s="38"/>
      <c r="D367" s="38"/>
      <c r="E367" s="38">
        <f t="shared" si="25"/>
        <v>0</v>
      </c>
      <c r="F367" s="38"/>
      <c r="G367" s="38"/>
      <c r="H367" s="38"/>
      <c r="I367" s="38"/>
      <c r="J367" s="38">
        <f t="shared" si="26"/>
        <v>0</v>
      </c>
      <c r="K367" s="64"/>
      <c r="L367" s="64"/>
    </row>
    <row r="368" spans="1:12" ht="19.5" customHeight="1">
      <c r="A368" s="56" t="s">
        <v>205</v>
      </c>
      <c r="B368" s="43" t="s">
        <v>275</v>
      </c>
      <c r="C368" s="38"/>
      <c r="D368" s="38"/>
      <c r="E368" s="38">
        <f t="shared" si="25"/>
        <v>0</v>
      </c>
      <c r="F368" s="38"/>
      <c r="G368" s="38"/>
      <c r="H368" s="38"/>
      <c r="I368" s="38"/>
      <c r="J368" s="38">
        <f t="shared" si="26"/>
        <v>0</v>
      </c>
      <c r="K368" s="64"/>
      <c r="L368" s="64"/>
    </row>
    <row r="369" spans="1:12" ht="16.899999999999999" customHeight="1">
      <c r="A369" s="56" t="s">
        <v>223</v>
      </c>
      <c r="B369" s="43" t="s">
        <v>276</v>
      </c>
      <c r="C369" s="38"/>
      <c r="D369" s="38"/>
      <c r="E369" s="38">
        <f t="shared" si="25"/>
        <v>0</v>
      </c>
      <c r="F369" s="38"/>
      <c r="G369" s="38"/>
      <c r="H369" s="38"/>
      <c r="I369" s="38"/>
      <c r="J369" s="38">
        <f t="shared" si="26"/>
        <v>0</v>
      </c>
      <c r="K369" s="64"/>
      <c r="L369" s="64"/>
    </row>
    <row r="370" spans="1:12" ht="16.350000000000001" customHeight="1">
      <c r="A370" s="56" t="s">
        <v>207</v>
      </c>
      <c r="B370" s="43" t="s">
        <v>277</v>
      </c>
      <c r="C370" s="38"/>
      <c r="D370" s="38"/>
      <c r="E370" s="38">
        <f t="shared" si="25"/>
        <v>0</v>
      </c>
      <c r="F370" s="38"/>
      <c r="G370" s="38"/>
      <c r="H370" s="38"/>
      <c r="I370" s="38"/>
      <c r="J370" s="38">
        <f t="shared" si="26"/>
        <v>0</v>
      </c>
      <c r="K370" s="64"/>
      <c r="L370" s="64"/>
    </row>
    <row r="371" spans="1:12" ht="28.5" customHeight="1">
      <c r="A371" s="56" t="s">
        <v>278</v>
      </c>
      <c r="B371" s="43" t="s">
        <v>279</v>
      </c>
      <c r="C371" s="38">
        <f>C372+C373+C374+C375</f>
        <v>0</v>
      </c>
      <c r="D371" s="38">
        <f>D372+D373+D374+D375</f>
        <v>0</v>
      </c>
      <c r="E371" s="38">
        <f t="shared" si="25"/>
        <v>0</v>
      </c>
      <c r="F371" s="38">
        <f>F372+F373+F374+F375</f>
        <v>0</v>
      </c>
      <c r="G371" s="38">
        <f>G372+G373+G374+G375</f>
        <v>0</v>
      </c>
      <c r="H371" s="38">
        <f>H372+H373+H374+H375</f>
        <v>0</v>
      </c>
      <c r="I371" s="38">
        <f>I372+I373+I374+I375</f>
        <v>0</v>
      </c>
      <c r="J371" s="38">
        <f t="shared" si="26"/>
        <v>0</v>
      </c>
      <c r="K371" s="64"/>
      <c r="L371" s="64"/>
    </row>
    <row r="372" spans="1:12" ht="19.5" customHeight="1">
      <c r="A372" s="56" t="s">
        <v>203</v>
      </c>
      <c r="B372" s="43" t="s">
        <v>280</v>
      </c>
      <c r="C372" s="38"/>
      <c r="D372" s="38"/>
      <c r="E372" s="38">
        <f t="shared" si="25"/>
        <v>0</v>
      </c>
      <c r="F372" s="38"/>
      <c r="G372" s="38"/>
      <c r="H372" s="38"/>
      <c r="I372" s="38"/>
      <c r="J372" s="38">
        <f t="shared" si="26"/>
        <v>0</v>
      </c>
      <c r="K372" s="64"/>
      <c r="L372" s="64"/>
    </row>
    <row r="373" spans="1:12" ht="19.5" customHeight="1">
      <c r="A373" s="56" t="s">
        <v>205</v>
      </c>
      <c r="B373" s="43" t="s">
        <v>281</v>
      </c>
      <c r="C373" s="38"/>
      <c r="D373" s="38"/>
      <c r="E373" s="38">
        <f t="shared" si="25"/>
        <v>0</v>
      </c>
      <c r="F373" s="38"/>
      <c r="G373" s="38"/>
      <c r="H373" s="38"/>
      <c r="I373" s="38"/>
      <c r="J373" s="38">
        <f t="shared" si="26"/>
        <v>0</v>
      </c>
      <c r="K373" s="64"/>
      <c r="L373" s="64"/>
    </row>
    <row r="374" spans="1:12" ht="19.5" customHeight="1">
      <c r="A374" s="56" t="s">
        <v>223</v>
      </c>
      <c r="B374" s="43" t="s">
        <v>282</v>
      </c>
      <c r="C374" s="38"/>
      <c r="D374" s="38"/>
      <c r="E374" s="38">
        <f t="shared" si="25"/>
        <v>0</v>
      </c>
      <c r="F374" s="38"/>
      <c r="G374" s="38"/>
      <c r="H374" s="38"/>
      <c r="I374" s="38"/>
      <c r="J374" s="38">
        <f t="shared" si="26"/>
        <v>0</v>
      </c>
      <c r="K374" s="64"/>
      <c r="L374" s="64"/>
    </row>
    <row r="375" spans="1:12" ht="16.899999999999999" customHeight="1">
      <c r="A375" s="103" t="s">
        <v>207</v>
      </c>
      <c r="B375" s="104" t="s">
        <v>283</v>
      </c>
      <c r="C375" s="105"/>
      <c r="D375" s="105"/>
      <c r="E375" s="38">
        <f t="shared" si="25"/>
        <v>0</v>
      </c>
      <c r="F375" s="105"/>
      <c r="G375" s="105"/>
      <c r="H375" s="105"/>
      <c r="I375" s="105"/>
      <c r="J375" s="38">
        <f t="shared" si="26"/>
        <v>0</v>
      </c>
      <c r="K375" s="64"/>
      <c r="L375" s="64"/>
    </row>
    <row r="376" spans="1:12" ht="54.75" customHeight="1">
      <c r="A376" s="106" t="s">
        <v>410</v>
      </c>
      <c r="B376" s="107" t="s">
        <v>285</v>
      </c>
      <c r="C376" s="108">
        <f>C377+C381+C385+C389+C393+C397+C401+C405+C408+C412+C417+C420</f>
        <v>0</v>
      </c>
      <c r="D376" s="108">
        <f>D377+D381+D385+D389+D393+D397+D401+D405+D408+D412+D417+D420</f>
        <v>0</v>
      </c>
      <c r="E376" s="32">
        <f t="shared" si="25"/>
        <v>0</v>
      </c>
      <c r="F376" s="108">
        <f>F377+F381+F385+F389+F393+F397+F401+F405+F408+F412+F417+F420</f>
        <v>0</v>
      </c>
      <c r="G376" s="108">
        <f>G377+G381+G385+G389+G393+G397+G401+G405+G408+G412+G417+G420</f>
        <v>0</v>
      </c>
      <c r="H376" s="108">
        <f>H377+H381+H385+H389+H393+H397+H401+H405+H408+H412+H417+H420</f>
        <v>0</v>
      </c>
      <c r="I376" s="108">
        <f>I377+I381+I385+I389+I393+I397+I401+I405+I408+I412+I417+I420</f>
        <v>0</v>
      </c>
      <c r="J376" s="32">
        <f t="shared" si="26"/>
        <v>0</v>
      </c>
      <c r="K376" s="64"/>
      <c r="L376" s="64"/>
    </row>
    <row r="377" spans="1:12" ht="25.5" customHeight="1">
      <c r="A377" s="68" t="s">
        <v>286</v>
      </c>
      <c r="B377" s="69" t="s">
        <v>287</v>
      </c>
      <c r="C377" s="89">
        <f>C378+C379+C380</f>
        <v>0</v>
      </c>
      <c r="D377" s="89">
        <f>D378+D379+D380</f>
        <v>0</v>
      </c>
      <c r="E377" s="32">
        <f t="shared" si="25"/>
        <v>0</v>
      </c>
      <c r="F377" s="89">
        <f>F378+F379+F380</f>
        <v>0</v>
      </c>
      <c r="G377" s="89">
        <f>G378+G379+G380</f>
        <v>0</v>
      </c>
      <c r="H377" s="89">
        <f>H378+H379+H380</f>
        <v>0</v>
      </c>
      <c r="I377" s="89">
        <f>I378+I379+I380</f>
        <v>0</v>
      </c>
      <c r="J377" s="32">
        <f t="shared" si="26"/>
        <v>0</v>
      </c>
      <c r="K377" s="64"/>
      <c r="L377" s="64"/>
    </row>
    <row r="378" spans="1:12" ht="18" customHeight="1">
      <c r="A378" s="56" t="s">
        <v>288</v>
      </c>
      <c r="B378" s="71" t="s">
        <v>289</v>
      </c>
      <c r="C378" s="86"/>
      <c r="D378" s="86"/>
      <c r="E378" s="38">
        <f t="shared" si="25"/>
        <v>0</v>
      </c>
      <c r="F378" s="86"/>
      <c r="G378" s="86"/>
      <c r="H378" s="86"/>
      <c r="I378" s="86"/>
      <c r="J378" s="38">
        <f t="shared" si="26"/>
        <v>0</v>
      </c>
      <c r="K378" s="64"/>
      <c r="L378" s="64"/>
    </row>
    <row r="379" spans="1:12" ht="17.25" customHeight="1">
      <c r="A379" s="56" t="s">
        <v>290</v>
      </c>
      <c r="B379" s="71" t="s">
        <v>291</v>
      </c>
      <c r="C379" s="86"/>
      <c r="D379" s="86"/>
      <c r="E379" s="38">
        <f t="shared" si="25"/>
        <v>0</v>
      </c>
      <c r="F379" s="86"/>
      <c r="G379" s="86"/>
      <c r="H379" s="86"/>
      <c r="I379" s="86"/>
      <c r="J379" s="38">
        <f t="shared" si="26"/>
        <v>0</v>
      </c>
      <c r="K379" s="64"/>
      <c r="L379" s="64"/>
    </row>
    <row r="380" spans="1:12" ht="14.25" customHeight="1">
      <c r="A380" s="56" t="s">
        <v>292</v>
      </c>
      <c r="B380" s="71" t="s">
        <v>293</v>
      </c>
      <c r="C380" s="86"/>
      <c r="D380" s="86"/>
      <c r="E380" s="38">
        <f t="shared" si="25"/>
        <v>0</v>
      </c>
      <c r="F380" s="86"/>
      <c r="G380" s="86"/>
      <c r="H380" s="86"/>
      <c r="I380" s="86"/>
      <c r="J380" s="38">
        <f t="shared" si="26"/>
        <v>0</v>
      </c>
      <c r="K380" s="64"/>
      <c r="L380" s="64"/>
    </row>
    <row r="381" spans="1:12" ht="27.75" customHeight="1">
      <c r="A381" s="68" t="s">
        <v>294</v>
      </c>
      <c r="B381" s="69" t="s">
        <v>295</v>
      </c>
      <c r="C381" s="89">
        <f>C382+C383+C384</f>
        <v>0</v>
      </c>
      <c r="D381" s="89">
        <f>D382+D383+D384</f>
        <v>0</v>
      </c>
      <c r="E381" s="32">
        <f t="shared" si="25"/>
        <v>0</v>
      </c>
      <c r="F381" s="89">
        <f>F382+F383+F384</f>
        <v>0</v>
      </c>
      <c r="G381" s="89">
        <f>G382+G383+G384</f>
        <v>0</v>
      </c>
      <c r="H381" s="89">
        <f>H382+H383+H384</f>
        <v>0</v>
      </c>
      <c r="I381" s="89">
        <f>I382+I383+I384</f>
        <v>0</v>
      </c>
      <c r="J381" s="32">
        <f t="shared" si="26"/>
        <v>0</v>
      </c>
      <c r="K381" s="64"/>
      <c r="L381" s="64"/>
    </row>
    <row r="382" spans="1:12" ht="18.75" customHeight="1">
      <c r="A382" s="56" t="s">
        <v>288</v>
      </c>
      <c r="B382" s="71" t="s">
        <v>296</v>
      </c>
      <c r="C382" s="86"/>
      <c r="D382" s="86"/>
      <c r="E382" s="38">
        <f t="shared" si="25"/>
        <v>0</v>
      </c>
      <c r="F382" s="86"/>
      <c r="G382" s="86"/>
      <c r="H382" s="86"/>
      <c r="I382" s="86"/>
      <c r="J382" s="38">
        <f t="shared" si="26"/>
        <v>0</v>
      </c>
      <c r="K382" s="64"/>
      <c r="L382" s="64"/>
    </row>
    <row r="383" spans="1:12" ht="18.75" customHeight="1">
      <c r="A383" s="56" t="s">
        <v>290</v>
      </c>
      <c r="B383" s="71" t="s">
        <v>297</v>
      </c>
      <c r="C383" s="86"/>
      <c r="D383" s="86"/>
      <c r="E383" s="38">
        <f t="shared" si="25"/>
        <v>0</v>
      </c>
      <c r="F383" s="86"/>
      <c r="G383" s="86"/>
      <c r="H383" s="86"/>
      <c r="I383" s="86"/>
      <c r="J383" s="38">
        <f t="shared" si="26"/>
        <v>0</v>
      </c>
      <c r="K383" s="64"/>
      <c r="L383" s="64"/>
    </row>
    <row r="384" spans="1:12" ht="16.5" customHeight="1">
      <c r="A384" s="56" t="s">
        <v>292</v>
      </c>
      <c r="B384" s="71" t="s">
        <v>298</v>
      </c>
      <c r="C384" s="86"/>
      <c r="D384" s="86"/>
      <c r="E384" s="38">
        <f t="shared" si="25"/>
        <v>0</v>
      </c>
      <c r="F384" s="86"/>
      <c r="G384" s="86"/>
      <c r="H384" s="86"/>
      <c r="I384" s="86"/>
      <c r="J384" s="38">
        <f t="shared" si="26"/>
        <v>0</v>
      </c>
      <c r="K384" s="64"/>
      <c r="L384" s="64"/>
    </row>
    <row r="385" spans="1:12" ht="25.5" customHeight="1">
      <c r="A385" s="68" t="s">
        <v>299</v>
      </c>
      <c r="B385" s="69" t="s">
        <v>300</v>
      </c>
      <c r="C385" s="89">
        <f>C386+C387+C388</f>
        <v>0</v>
      </c>
      <c r="D385" s="89">
        <f>D386+D387+D388</f>
        <v>0</v>
      </c>
      <c r="E385" s="32">
        <f t="shared" si="25"/>
        <v>0</v>
      </c>
      <c r="F385" s="89">
        <f>F386+F387+F388</f>
        <v>0</v>
      </c>
      <c r="G385" s="89">
        <f>G386+G387+G388</f>
        <v>0</v>
      </c>
      <c r="H385" s="89">
        <f>H386+H387+H388</f>
        <v>0</v>
      </c>
      <c r="I385" s="89">
        <f>I386+I387+I388</f>
        <v>0</v>
      </c>
      <c r="J385" s="32">
        <f t="shared" si="26"/>
        <v>0</v>
      </c>
      <c r="K385" s="64"/>
      <c r="L385" s="64"/>
    </row>
    <row r="386" spans="1:12" ht="18" customHeight="1">
      <c r="A386" s="73" t="s">
        <v>288</v>
      </c>
      <c r="B386" s="71" t="s">
        <v>301</v>
      </c>
      <c r="C386" s="86"/>
      <c r="D386" s="86"/>
      <c r="E386" s="38">
        <f t="shared" si="25"/>
        <v>0</v>
      </c>
      <c r="F386" s="86"/>
      <c r="G386" s="86"/>
      <c r="H386" s="86"/>
      <c r="I386" s="86"/>
      <c r="J386" s="38">
        <f t="shared" si="26"/>
        <v>0</v>
      </c>
      <c r="K386" s="64"/>
      <c r="L386" s="64"/>
    </row>
    <row r="387" spans="1:12" ht="15.75" customHeight="1">
      <c r="A387" s="73" t="s">
        <v>290</v>
      </c>
      <c r="B387" s="71" t="s">
        <v>302</v>
      </c>
      <c r="C387" s="86"/>
      <c r="D387" s="86"/>
      <c r="E387" s="38">
        <f t="shared" si="25"/>
        <v>0</v>
      </c>
      <c r="F387" s="86"/>
      <c r="G387" s="86"/>
      <c r="H387" s="86"/>
      <c r="I387" s="86"/>
      <c r="J387" s="38">
        <f t="shared" si="26"/>
        <v>0</v>
      </c>
      <c r="K387" s="64"/>
      <c r="L387" s="64"/>
    </row>
    <row r="388" spans="1:12" ht="16.5" customHeight="1">
      <c r="A388" s="73" t="s">
        <v>292</v>
      </c>
      <c r="B388" s="71" t="s">
        <v>303</v>
      </c>
      <c r="C388" s="86"/>
      <c r="D388" s="86"/>
      <c r="E388" s="38">
        <f t="shared" si="25"/>
        <v>0</v>
      </c>
      <c r="F388" s="86"/>
      <c r="G388" s="86"/>
      <c r="H388" s="86"/>
      <c r="I388" s="86"/>
      <c r="J388" s="38">
        <f t="shared" si="26"/>
        <v>0</v>
      </c>
      <c r="K388" s="64"/>
      <c r="L388" s="64"/>
    </row>
    <row r="389" spans="1:12" ht="30" customHeight="1">
      <c r="A389" s="74" t="s">
        <v>411</v>
      </c>
      <c r="B389" s="69" t="s">
        <v>305</v>
      </c>
      <c r="C389" s="89">
        <f>C390+C391+C392</f>
        <v>0</v>
      </c>
      <c r="D389" s="89">
        <f>D390+D391+D392</f>
        <v>0</v>
      </c>
      <c r="E389" s="32">
        <f t="shared" si="25"/>
        <v>0</v>
      </c>
      <c r="F389" s="89">
        <f>F390+F391+F392</f>
        <v>0</v>
      </c>
      <c r="G389" s="89">
        <f>G390+G391+G392</f>
        <v>0</v>
      </c>
      <c r="H389" s="89">
        <f>H390+H391+H392</f>
        <v>0</v>
      </c>
      <c r="I389" s="89">
        <f>I390+I391+I392</f>
        <v>0</v>
      </c>
      <c r="J389" s="32">
        <f t="shared" si="26"/>
        <v>0</v>
      </c>
      <c r="K389" s="64"/>
      <c r="L389" s="64"/>
    </row>
    <row r="390" spans="1:12" ht="16.899999999999999" customHeight="1">
      <c r="A390" s="75" t="s">
        <v>288</v>
      </c>
      <c r="B390" s="71" t="s">
        <v>306</v>
      </c>
      <c r="C390" s="86"/>
      <c r="D390" s="86"/>
      <c r="E390" s="38">
        <f t="shared" si="25"/>
        <v>0</v>
      </c>
      <c r="F390" s="86"/>
      <c r="G390" s="86"/>
      <c r="H390" s="86"/>
      <c r="I390" s="86"/>
      <c r="J390" s="38">
        <f t="shared" si="26"/>
        <v>0</v>
      </c>
      <c r="K390" s="64"/>
      <c r="L390" s="64"/>
    </row>
    <row r="391" spans="1:12" ht="16.899999999999999" customHeight="1">
      <c r="A391" s="75" t="s">
        <v>290</v>
      </c>
      <c r="B391" s="71" t="s">
        <v>307</v>
      </c>
      <c r="C391" s="86"/>
      <c r="D391" s="86"/>
      <c r="E391" s="38">
        <f t="shared" si="25"/>
        <v>0</v>
      </c>
      <c r="F391" s="86"/>
      <c r="G391" s="86"/>
      <c r="H391" s="86"/>
      <c r="I391" s="86"/>
      <c r="J391" s="38">
        <f t="shared" si="26"/>
        <v>0</v>
      </c>
      <c r="K391" s="64"/>
      <c r="L391" s="64"/>
    </row>
    <row r="392" spans="1:12" ht="16.899999999999999" customHeight="1">
      <c r="A392" s="75" t="s">
        <v>292</v>
      </c>
      <c r="B392" s="71" t="s">
        <v>308</v>
      </c>
      <c r="C392" s="86"/>
      <c r="D392" s="86"/>
      <c r="E392" s="38">
        <f t="shared" si="25"/>
        <v>0</v>
      </c>
      <c r="F392" s="86"/>
      <c r="G392" s="86"/>
      <c r="H392" s="86"/>
      <c r="I392" s="86"/>
      <c r="J392" s="38">
        <f t="shared" si="26"/>
        <v>0</v>
      </c>
      <c r="K392" s="64"/>
      <c r="L392" s="64"/>
    </row>
    <row r="393" spans="1:12" ht="27.75" customHeight="1">
      <c r="A393" s="74" t="s">
        <v>309</v>
      </c>
      <c r="B393" s="69" t="s">
        <v>310</v>
      </c>
      <c r="C393" s="89">
        <f>C394+C395+C396</f>
        <v>0</v>
      </c>
      <c r="D393" s="89">
        <f>D394+D395+D396</f>
        <v>0</v>
      </c>
      <c r="E393" s="32">
        <f t="shared" si="25"/>
        <v>0</v>
      </c>
      <c r="F393" s="89">
        <f>F394+F395+F396</f>
        <v>0</v>
      </c>
      <c r="G393" s="89">
        <f>G394+G395+G396</f>
        <v>0</v>
      </c>
      <c r="H393" s="89">
        <f>H394+H395+H396</f>
        <v>0</v>
      </c>
      <c r="I393" s="89">
        <f>I394+I395+I396</f>
        <v>0</v>
      </c>
      <c r="J393" s="32">
        <f t="shared" si="26"/>
        <v>0</v>
      </c>
      <c r="K393" s="64"/>
      <c r="L393" s="64"/>
    </row>
    <row r="394" spans="1:12" ht="16.899999999999999" customHeight="1">
      <c r="A394" s="75" t="s">
        <v>288</v>
      </c>
      <c r="B394" s="71" t="s">
        <v>311</v>
      </c>
      <c r="C394" s="86"/>
      <c r="D394" s="86"/>
      <c r="E394" s="38">
        <f t="shared" ref="E394:E422" si="27">F394+G394</f>
        <v>0</v>
      </c>
      <c r="F394" s="86"/>
      <c r="G394" s="86"/>
      <c r="H394" s="86"/>
      <c r="I394" s="86"/>
      <c r="J394" s="38">
        <f t="shared" ref="J394:J422" si="28">E394-H394-I394</f>
        <v>0</v>
      </c>
      <c r="K394" s="64"/>
      <c r="L394" s="64"/>
    </row>
    <row r="395" spans="1:12" ht="16.899999999999999" customHeight="1">
      <c r="A395" s="75" t="s">
        <v>290</v>
      </c>
      <c r="B395" s="71" t="s">
        <v>312</v>
      </c>
      <c r="C395" s="86"/>
      <c r="D395" s="86"/>
      <c r="E395" s="38">
        <f t="shared" si="27"/>
        <v>0</v>
      </c>
      <c r="F395" s="86"/>
      <c r="G395" s="86"/>
      <c r="H395" s="86"/>
      <c r="I395" s="86"/>
      <c r="J395" s="38">
        <f t="shared" si="28"/>
        <v>0</v>
      </c>
      <c r="K395" s="64"/>
      <c r="L395" s="64"/>
    </row>
    <row r="396" spans="1:12" ht="16.899999999999999" customHeight="1">
      <c r="A396" s="75" t="s">
        <v>292</v>
      </c>
      <c r="B396" s="71" t="s">
        <v>313</v>
      </c>
      <c r="C396" s="86"/>
      <c r="D396" s="86"/>
      <c r="E396" s="38">
        <f t="shared" si="27"/>
        <v>0</v>
      </c>
      <c r="F396" s="86"/>
      <c r="G396" s="86"/>
      <c r="H396" s="86"/>
      <c r="I396" s="86"/>
      <c r="J396" s="38">
        <f t="shared" si="28"/>
        <v>0</v>
      </c>
      <c r="K396" s="64"/>
      <c r="L396" s="64"/>
    </row>
    <row r="397" spans="1:12" ht="27.75" customHeight="1">
      <c r="A397" s="74" t="s">
        <v>314</v>
      </c>
      <c r="B397" s="69" t="s">
        <v>315</v>
      </c>
      <c r="C397" s="89">
        <f>C398+C399+C400</f>
        <v>0</v>
      </c>
      <c r="D397" s="89">
        <f>D398+D399+D400</f>
        <v>0</v>
      </c>
      <c r="E397" s="32">
        <f t="shared" si="27"/>
        <v>0</v>
      </c>
      <c r="F397" s="89">
        <f>F398+F399+F400</f>
        <v>0</v>
      </c>
      <c r="G397" s="89">
        <f>G398+G399+G400</f>
        <v>0</v>
      </c>
      <c r="H397" s="89">
        <f>H398+H399+H400</f>
        <v>0</v>
      </c>
      <c r="I397" s="89">
        <f>I398+I399+I400</f>
        <v>0</v>
      </c>
      <c r="J397" s="32">
        <f t="shared" si="28"/>
        <v>0</v>
      </c>
      <c r="K397" s="64"/>
      <c r="L397" s="64"/>
    </row>
    <row r="398" spans="1:12" ht="16.899999999999999" customHeight="1">
      <c r="A398" s="73" t="s">
        <v>288</v>
      </c>
      <c r="B398" s="71" t="s">
        <v>316</v>
      </c>
      <c r="C398" s="86"/>
      <c r="D398" s="86"/>
      <c r="E398" s="38">
        <f t="shared" si="27"/>
        <v>0</v>
      </c>
      <c r="F398" s="86"/>
      <c r="G398" s="86"/>
      <c r="H398" s="86"/>
      <c r="I398" s="86"/>
      <c r="J398" s="38">
        <f t="shared" si="28"/>
        <v>0</v>
      </c>
      <c r="K398" s="64"/>
      <c r="L398" s="64"/>
    </row>
    <row r="399" spans="1:12" ht="16.899999999999999" customHeight="1">
      <c r="A399" s="73" t="s">
        <v>290</v>
      </c>
      <c r="B399" s="71" t="s">
        <v>317</v>
      </c>
      <c r="C399" s="86"/>
      <c r="D399" s="86"/>
      <c r="E399" s="38">
        <f t="shared" si="27"/>
        <v>0</v>
      </c>
      <c r="F399" s="86"/>
      <c r="G399" s="86"/>
      <c r="H399" s="86"/>
      <c r="I399" s="86"/>
      <c r="J399" s="38">
        <f t="shared" si="28"/>
        <v>0</v>
      </c>
      <c r="K399" s="64"/>
      <c r="L399" s="64"/>
    </row>
    <row r="400" spans="1:12" ht="16.899999999999999" customHeight="1">
      <c r="A400" s="73" t="s">
        <v>292</v>
      </c>
      <c r="B400" s="71" t="s">
        <v>318</v>
      </c>
      <c r="C400" s="86"/>
      <c r="D400" s="86"/>
      <c r="E400" s="38">
        <f t="shared" si="27"/>
        <v>0</v>
      </c>
      <c r="F400" s="86"/>
      <c r="G400" s="86"/>
      <c r="H400" s="86"/>
      <c r="I400" s="86"/>
      <c r="J400" s="38">
        <f t="shared" si="28"/>
        <v>0</v>
      </c>
      <c r="K400" s="64"/>
      <c r="L400" s="64"/>
    </row>
    <row r="401" spans="1:12" ht="27.75" customHeight="1">
      <c r="A401" s="74" t="s">
        <v>319</v>
      </c>
      <c r="B401" s="69" t="s">
        <v>320</v>
      </c>
      <c r="C401" s="109">
        <f>C402+C403+C404</f>
        <v>0</v>
      </c>
      <c r="D401" s="109">
        <f>D402+D403+D404</f>
        <v>0</v>
      </c>
      <c r="E401" s="32">
        <f t="shared" si="27"/>
        <v>0</v>
      </c>
      <c r="F401" s="109">
        <f>F402+F403+F404</f>
        <v>0</v>
      </c>
      <c r="G401" s="109">
        <f>G402+G403+G404</f>
        <v>0</v>
      </c>
      <c r="H401" s="109">
        <f>H402+H403+H404</f>
        <v>0</v>
      </c>
      <c r="I401" s="109">
        <f>I402+I403+I404</f>
        <v>0</v>
      </c>
      <c r="J401" s="32">
        <f t="shared" si="28"/>
        <v>0</v>
      </c>
      <c r="K401" s="64"/>
      <c r="L401" s="64"/>
    </row>
    <row r="402" spans="1:12" ht="16.899999999999999" customHeight="1">
      <c r="A402" s="73" t="s">
        <v>288</v>
      </c>
      <c r="B402" s="71" t="s">
        <v>321</v>
      </c>
      <c r="C402" s="86"/>
      <c r="D402" s="86"/>
      <c r="E402" s="38">
        <f t="shared" si="27"/>
        <v>0</v>
      </c>
      <c r="F402" s="86"/>
      <c r="G402" s="86"/>
      <c r="H402" s="86"/>
      <c r="I402" s="86"/>
      <c r="J402" s="38">
        <f t="shared" si="28"/>
        <v>0</v>
      </c>
      <c r="K402" s="64"/>
      <c r="L402" s="64"/>
    </row>
    <row r="403" spans="1:12" ht="16.899999999999999" customHeight="1">
      <c r="A403" s="78" t="s">
        <v>290</v>
      </c>
      <c r="B403" s="71" t="s">
        <v>322</v>
      </c>
      <c r="C403" s="86"/>
      <c r="D403" s="86"/>
      <c r="E403" s="38">
        <f t="shared" si="27"/>
        <v>0</v>
      </c>
      <c r="F403" s="86"/>
      <c r="G403" s="86"/>
      <c r="H403" s="86"/>
      <c r="I403" s="86"/>
      <c r="J403" s="38">
        <f t="shared" si="28"/>
        <v>0</v>
      </c>
      <c r="K403" s="64"/>
      <c r="L403" s="64"/>
    </row>
    <row r="404" spans="1:12" ht="16.899999999999999" customHeight="1">
      <c r="A404" s="80" t="s">
        <v>292</v>
      </c>
      <c r="B404" s="82" t="s">
        <v>323</v>
      </c>
      <c r="C404" s="86"/>
      <c r="D404" s="86"/>
      <c r="E404" s="38">
        <f t="shared" si="27"/>
        <v>0</v>
      </c>
      <c r="F404" s="86"/>
      <c r="G404" s="86"/>
      <c r="H404" s="86"/>
      <c r="I404" s="86"/>
      <c r="J404" s="38">
        <f t="shared" si="28"/>
        <v>0</v>
      </c>
      <c r="K404" s="64"/>
      <c r="L404" s="64"/>
    </row>
    <row r="405" spans="1:12" ht="26.25" customHeight="1">
      <c r="A405" s="76" t="s">
        <v>324</v>
      </c>
      <c r="B405" s="69" t="s">
        <v>325</v>
      </c>
      <c r="C405" s="89">
        <f>C406+C407</f>
        <v>0</v>
      </c>
      <c r="D405" s="89">
        <f>D406+D407</f>
        <v>0</v>
      </c>
      <c r="E405" s="32">
        <f t="shared" si="27"/>
        <v>0</v>
      </c>
      <c r="F405" s="89">
        <f>F406+F407</f>
        <v>0</v>
      </c>
      <c r="G405" s="89">
        <f>G406+G407</f>
        <v>0</v>
      </c>
      <c r="H405" s="89">
        <f>H406+H407</f>
        <v>0</v>
      </c>
      <c r="I405" s="89">
        <f>I406+I407</f>
        <v>0</v>
      </c>
      <c r="J405" s="32">
        <f t="shared" si="28"/>
        <v>0</v>
      </c>
      <c r="K405" s="64"/>
      <c r="L405" s="64"/>
    </row>
    <row r="406" spans="1:12" ht="19.5" customHeight="1">
      <c r="A406" s="56" t="s">
        <v>288</v>
      </c>
      <c r="B406" s="71" t="s">
        <v>326</v>
      </c>
      <c r="C406" s="86"/>
      <c r="D406" s="86"/>
      <c r="E406" s="38">
        <f t="shared" si="27"/>
        <v>0</v>
      </c>
      <c r="F406" s="86"/>
      <c r="G406" s="86"/>
      <c r="H406" s="86"/>
      <c r="I406" s="86"/>
      <c r="J406" s="38">
        <f t="shared" si="28"/>
        <v>0</v>
      </c>
      <c r="K406" s="64"/>
      <c r="L406" s="64"/>
    </row>
    <row r="407" spans="1:12" ht="17.25" customHeight="1">
      <c r="A407" s="110" t="s">
        <v>290</v>
      </c>
      <c r="B407" s="71" t="s">
        <v>327</v>
      </c>
      <c r="C407" s="86"/>
      <c r="D407" s="86"/>
      <c r="E407" s="38">
        <f t="shared" si="27"/>
        <v>0</v>
      </c>
      <c r="F407" s="86"/>
      <c r="G407" s="86"/>
      <c r="H407" s="86"/>
      <c r="I407" s="86"/>
      <c r="J407" s="38">
        <f t="shared" si="28"/>
        <v>0</v>
      </c>
      <c r="K407" s="64"/>
      <c r="L407" s="64"/>
    </row>
    <row r="408" spans="1:12" ht="27.75" customHeight="1">
      <c r="A408" s="74" t="s">
        <v>328</v>
      </c>
      <c r="B408" s="69" t="s">
        <v>329</v>
      </c>
      <c r="C408" s="89">
        <f>C409+C410+C411</f>
        <v>0</v>
      </c>
      <c r="D408" s="89">
        <f>D409+D410+D411</f>
        <v>0</v>
      </c>
      <c r="E408" s="32">
        <f t="shared" si="27"/>
        <v>0</v>
      </c>
      <c r="F408" s="89">
        <f>F409+F410+F411</f>
        <v>0</v>
      </c>
      <c r="G408" s="89">
        <f>G409+G410+G411</f>
        <v>0</v>
      </c>
      <c r="H408" s="89">
        <f>H409+H410+H411</f>
        <v>0</v>
      </c>
      <c r="I408" s="89">
        <f>I409+I410+I411</f>
        <v>0</v>
      </c>
      <c r="J408" s="32">
        <f t="shared" si="28"/>
        <v>0</v>
      </c>
      <c r="K408" s="64"/>
      <c r="L408" s="64"/>
    </row>
    <row r="409" spans="1:12" ht="17.25" customHeight="1">
      <c r="A409" s="73" t="s">
        <v>288</v>
      </c>
      <c r="B409" s="71" t="s">
        <v>330</v>
      </c>
      <c r="C409" s="86"/>
      <c r="D409" s="86"/>
      <c r="E409" s="38">
        <f t="shared" si="27"/>
        <v>0</v>
      </c>
      <c r="F409" s="86"/>
      <c r="G409" s="86"/>
      <c r="H409" s="86"/>
      <c r="I409" s="86"/>
      <c r="J409" s="38">
        <f t="shared" si="28"/>
        <v>0</v>
      </c>
      <c r="K409" s="64"/>
      <c r="L409" s="64"/>
    </row>
    <row r="410" spans="1:12" ht="17.25" customHeight="1">
      <c r="A410" s="73" t="s">
        <v>290</v>
      </c>
      <c r="B410" s="71" t="s">
        <v>331</v>
      </c>
      <c r="C410" s="86"/>
      <c r="D410" s="86"/>
      <c r="E410" s="38">
        <f t="shared" si="27"/>
        <v>0</v>
      </c>
      <c r="F410" s="86"/>
      <c r="G410" s="86"/>
      <c r="H410" s="86"/>
      <c r="I410" s="86"/>
      <c r="J410" s="38">
        <f t="shared" si="28"/>
        <v>0</v>
      </c>
      <c r="K410" s="64"/>
      <c r="L410" s="64"/>
    </row>
    <row r="411" spans="1:12" ht="17.25" customHeight="1">
      <c r="A411" s="73" t="s">
        <v>292</v>
      </c>
      <c r="B411" s="71" t="s">
        <v>332</v>
      </c>
      <c r="C411" s="86"/>
      <c r="D411" s="86"/>
      <c r="E411" s="38">
        <f t="shared" si="27"/>
        <v>0</v>
      </c>
      <c r="F411" s="86"/>
      <c r="G411" s="86"/>
      <c r="H411" s="86"/>
      <c r="I411" s="86"/>
      <c r="J411" s="38">
        <f t="shared" si="28"/>
        <v>0</v>
      </c>
      <c r="K411" s="64"/>
      <c r="L411" s="64"/>
    </row>
    <row r="412" spans="1:12" ht="29.25" customHeight="1">
      <c r="A412" s="79" t="s">
        <v>412</v>
      </c>
      <c r="B412" s="69" t="s">
        <v>334</v>
      </c>
      <c r="C412" s="89">
        <f>C413+C414+C415+C416</f>
        <v>0</v>
      </c>
      <c r="D412" s="89">
        <f>D413+D414+D415+D416</f>
        <v>0</v>
      </c>
      <c r="E412" s="32">
        <f t="shared" si="27"/>
        <v>0</v>
      </c>
      <c r="F412" s="89">
        <f>F413+F414+F415+F416</f>
        <v>0</v>
      </c>
      <c r="G412" s="89">
        <f>G413+G414+G415+G416</f>
        <v>0</v>
      </c>
      <c r="H412" s="89">
        <f>H413+H414+H415+H416</f>
        <v>0</v>
      </c>
      <c r="I412" s="89">
        <f>I413+I414+I415+I416</f>
        <v>0</v>
      </c>
      <c r="J412" s="32">
        <f t="shared" si="28"/>
        <v>0</v>
      </c>
      <c r="K412" s="64"/>
      <c r="L412" s="64"/>
    </row>
    <row r="413" spans="1:12" ht="18.75" customHeight="1">
      <c r="A413" s="80" t="s">
        <v>288</v>
      </c>
      <c r="B413" s="71" t="s">
        <v>335</v>
      </c>
      <c r="C413" s="86"/>
      <c r="D413" s="86"/>
      <c r="E413" s="38">
        <f t="shared" si="27"/>
        <v>0</v>
      </c>
      <c r="F413" s="86"/>
      <c r="G413" s="86"/>
      <c r="H413" s="86"/>
      <c r="I413" s="86"/>
      <c r="J413" s="38">
        <f t="shared" si="28"/>
        <v>0</v>
      </c>
      <c r="K413" s="64"/>
      <c r="L413" s="64"/>
    </row>
    <row r="414" spans="1:12" ht="19.5" customHeight="1">
      <c r="A414" s="80" t="s">
        <v>290</v>
      </c>
      <c r="B414" s="71" t="s">
        <v>336</v>
      </c>
      <c r="C414" s="86"/>
      <c r="D414" s="86"/>
      <c r="E414" s="38">
        <f t="shared" si="27"/>
        <v>0</v>
      </c>
      <c r="F414" s="86"/>
      <c r="G414" s="86"/>
      <c r="H414" s="86"/>
      <c r="I414" s="86"/>
      <c r="J414" s="38">
        <f t="shared" si="28"/>
        <v>0</v>
      </c>
      <c r="K414" s="64"/>
      <c r="L414" s="64"/>
    </row>
    <row r="415" spans="1:12" ht="19.5" customHeight="1">
      <c r="A415" s="80" t="s">
        <v>292</v>
      </c>
      <c r="B415" s="71" t="s">
        <v>337</v>
      </c>
      <c r="C415" s="86"/>
      <c r="D415" s="86"/>
      <c r="E415" s="38">
        <f t="shared" si="27"/>
        <v>0</v>
      </c>
      <c r="F415" s="86"/>
      <c r="G415" s="86"/>
      <c r="H415" s="86"/>
      <c r="I415" s="86"/>
      <c r="J415" s="38">
        <f t="shared" si="28"/>
        <v>0</v>
      </c>
      <c r="K415" s="64"/>
      <c r="L415" s="64"/>
    </row>
    <row r="416" spans="1:12" ht="27.75" customHeight="1">
      <c r="A416" s="84" t="s">
        <v>338</v>
      </c>
      <c r="B416" s="85" t="s">
        <v>339</v>
      </c>
      <c r="C416" s="86"/>
      <c r="D416" s="86"/>
      <c r="E416" s="38">
        <f t="shared" si="27"/>
        <v>0</v>
      </c>
      <c r="F416" s="86"/>
      <c r="G416" s="86"/>
      <c r="H416" s="86"/>
      <c r="I416" s="86"/>
      <c r="J416" s="38">
        <f t="shared" si="28"/>
        <v>0</v>
      </c>
      <c r="K416" s="64"/>
      <c r="L416" s="64"/>
    </row>
    <row r="417" spans="1:12" ht="44.25" customHeight="1">
      <c r="A417" s="87" t="s">
        <v>340</v>
      </c>
      <c r="B417" s="88" t="s">
        <v>341</v>
      </c>
      <c r="C417" s="89">
        <f>C418+C419</f>
        <v>0</v>
      </c>
      <c r="D417" s="89">
        <f>D418+D419</f>
        <v>0</v>
      </c>
      <c r="E417" s="32">
        <f t="shared" si="27"/>
        <v>0</v>
      </c>
      <c r="F417" s="89">
        <f>F418+F419</f>
        <v>0</v>
      </c>
      <c r="G417" s="89">
        <f>G418+G419</f>
        <v>0</v>
      </c>
      <c r="H417" s="89">
        <f>H418+H419</f>
        <v>0</v>
      </c>
      <c r="I417" s="89">
        <f>I418+I419</f>
        <v>0</v>
      </c>
      <c r="J417" s="32">
        <f t="shared" si="28"/>
        <v>0</v>
      </c>
      <c r="K417" s="64"/>
      <c r="L417" s="64"/>
    </row>
    <row r="418" spans="1:12" ht="19.5" customHeight="1">
      <c r="A418" s="80" t="s">
        <v>288</v>
      </c>
      <c r="B418" s="77" t="s">
        <v>342</v>
      </c>
      <c r="C418" s="86"/>
      <c r="D418" s="86"/>
      <c r="E418" s="38">
        <f t="shared" si="27"/>
        <v>0</v>
      </c>
      <c r="F418" s="86"/>
      <c r="G418" s="86"/>
      <c r="H418" s="86"/>
      <c r="I418" s="86"/>
      <c r="J418" s="38">
        <f t="shared" si="28"/>
        <v>0</v>
      </c>
      <c r="K418" s="64"/>
      <c r="L418" s="64"/>
    </row>
    <row r="419" spans="1:12" ht="15" customHeight="1">
      <c r="A419" s="80" t="s">
        <v>290</v>
      </c>
      <c r="B419" s="77" t="s">
        <v>343</v>
      </c>
      <c r="C419" s="86"/>
      <c r="D419" s="86"/>
      <c r="E419" s="38">
        <f t="shared" si="27"/>
        <v>0</v>
      </c>
      <c r="F419" s="86"/>
      <c r="G419" s="86"/>
      <c r="H419" s="86"/>
      <c r="I419" s="86"/>
      <c r="J419" s="38">
        <f t="shared" si="28"/>
        <v>0</v>
      </c>
      <c r="K419" s="64"/>
      <c r="L419" s="64"/>
    </row>
    <row r="420" spans="1:12" ht="42.75" customHeight="1">
      <c r="A420" s="90" t="s">
        <v>344</v>
      </c>
      <c r="B420" s="91" t="s">
        <v>345</v>
      </c>
      <c r="C420" s="89">
        <f>C421+C422</f>
        <v>0</v>
      </c>
      <c r="D420" s="89">
        <f>D421+D422</f>
        <v>0</v>
      </c>
      <c r="E420" s="32">
        <f t="shared" si="27"/>
        <v>0</v>
      </c>
      <c r="F420" s="89">
        <f>F421+F422</f>
        <v>0</v>
      </c>
      <c r="G420" s="89">
        <f>G421+G422</f>
        <v>0</v>
      </c>
      <c r="H420" s="89">
        <f>H421+H422</f>
        <v>0</v>
      </c>
      <c r="I420" s="89">
        <f>I421+I422</f>
        <v>0</v>
      </c>
      <c r="J420" s="32">
        <f t="shared" si="28"/>
        <v>0</v>
      </c>
      <c r="K420" s="64"/>
      <c r="L420" s="64"/>
    </row>
    <row r="421" spans="1:12" ht="23.25" customHeight="1">
      <c r="A421" s="80" t="s">
        <v>288</v>
      </c>
      <c r="B421" s="77" t="s">
        <v>346</v>
      </c>
      <c r="C421" s="86"/>
      <c r="D421" s="86"/>
      <c r="E421" s="38">
        <f t="shared" si="27"/>
        <v>0</v>
      </c>
      <c r="F421" s="86"/>
      <c r="G421" s="86"/>
      <c r="H421" s="86"/>
      <c r="I421" s="86"/>
      <c r="J421" s="38">
        <f t="shared" si="28"/>
        <v>0</v>
      </c>
      <c r="K421" s="64"/>
      <c r="L421" s="64"/>
    </row>
    <row r="422" spans="1:12" ht="19.5" customHeight="1">
      <c r="A422" s="80" t="s">
        <v>290</v>
      </c>
      <c r="B422" s="77" t="s">
        <v>347</v>
      </c>
      <c r="C422" s="86"/>
      <c r="D422" s="86"/>
      <c r="E422" s="38">
        <f t="shared" si="27"/>
        <v>0</v>
      </c>
      <c r="F422" s="86"/>
      <c r="G422" s="86"/>
      <c r="H422" s="86"/>
      <c r="I422" s="86"/>
      <c r="J422" s="38">
        <f t="shared" si="28"/>
        <v>0</v>
      </c>
      <c r="K422" s="64"/>
      <c r="L422" s="64"/>
    </row>
    <row r="423" spans="1:12" ht="14.25" customHeight="1">
      <c r="A423" s="4"/>
      <c r="B423" s="111"/>
      <c r="C423" s="4"/>
      <c r="D423" s="4"/>
      <c r="E423" s="4"/>
    </row>
    <row r="424" spans="1:12" ht="18.95" customHeight="1">
      <c r="A424" s="112" t="s">
        <v>413</v>
      </c>
      <c r="B424" s="113"/>
      <c r="C424" s="112"/>
      <c r="D424" s="6" t="s">
        <v>414</v>
      </c>
      <c r="E424" s="6"/>
      <c r="F424" s="6"/>
    </row>
    <row r="425" spans="1:12" ht="19.7" customHeight="1">
      <c r="A425" s="112"/>
      <c r="B425" s="113"/>
      <c r="C425" s="112"/>
      <c r="D425" s="6" t="s">
        <v>415</v>
      </c>
      <c r="E425" s="6"/>
      <c r="F425" s="6"/>
    </row>
    <row r="439" ht="21.75" customHeight="1"/>
    <row r="440" ht="13.5" customHeight="1"/>
    <row r="441" ht="16.5" customHeight="1"/>
    <row r="442" ht="15" customHeight="1"/>
    <row r="443" ht="27.75" customHeight="1"/>
    <row r="444" ht="14.25" customHeight="1"/>
    <row r="445" ht="12" customHeight="1"/>
    <row r="446" ht="24" customHeight="1"/>
    <row r="447" ht="12" customHeight="1"/>
    <row r="448" ht="12" customHeight="1"/>
    <row r="449" ht="15" customHeight="1"/>
    <row r="450" ht="16.5" customHeight="1"/>
    <row r="451" ht="15" customHeight="1"/>
    <row r="452" ht="15" customHeight="1"/>
    <row r="457" ht="15.75" customHeight="1"/>
    <row r="458" ht="38.25" customHeight="1"/>
    <row r="459" ht="15" customHeight="1"/>
    <row r="460" ht="15" customHeight="1"/>
    <row r="461" ht="13.5" customHeight="1"/>
    <row r="462" ht="15" customHeight="1"/>
    <row r="463" ht="17.25" customHeight="1"/>
    <row r="464" ht="15" customHeight="1"/>
    <row r="465" ht="15" customHeight="1"/>
    <row r="466" ht="16.5" customHeight="1"/>
    <row r="467" ht="15" customHeight="1"/>
    <row r="468" ht="15" customHeight="1"/>
    <row r="469" ht="15" customHeight="1"/>
    <row r="470" ht="27.75" customHeight="1"/>
    <row r="473" ht="19.5" customHeight="1"/>
    <row r="474" ht="18" customHeight="1"/>
    <row r="475" ht="20.25" customHeight="1"/>
    <row r="477" ht="16.5" customHeight="1"/>
    <row r="478" ht="16.5" customHeight="1"/>
    <row r="479" ht="18" customHeight="1"/>
    <row r="480" ht="17.25" customHeight="1"/>
    <row r="482" ht="16.5" customHeight="1"/>
    <row r="483" ht="14.25" customHeight="1"/>
    <row r="484" ht="22.5" customHeight="1"/>
    <row r="485" ht="15.75" customHeight="1"/>
    <row r="486" ht="24" customHeight="1"/>
    <row r="488" ht="18" customHeight="1"/>
    <row r="489" ht="16.5" customHeight="1"/>
    <row r="490" ht="25.5" customHeight="1"/>
    <row r="491" ht="17.25" customHeight="1"/>
    <row r="492" ht="17.25" customHeight="1"/>
    <row r="497" ht="19.5" customHeight="1"/>
    <row r="498" ht="12.75" customHeight="1"/>
    <row r="504" ht="11.25" customHeight="1"/>
    <row r="505" ht="16.5" customHeight="1"/>
    <row r="506" ht="14.25" customHeight="1"/>
    <row r="507" ht="12.75" customHeight="1"/>
    <row r="508" ht="16.5" customHeight="1"/>
    <row r="509" ht="13.5" customHeight="1"/>
    <row r="510" ht="11.25" customHeight="1"/>
    <row r="511" ht="15" customHeight="1"/>
    <row r="513" ht="17.25" customHeight="1"/>
    <row r="514" ht="16.5" customHeight="1"/>
    <row r="515" ht="19.5" customHeight="1"/>
    <row r="516" ht="15" customHeight="1"/>
    <row r="517" ht="15.75" customHeight="1"/>
    <row r="518" ht="27" customHeight="1"/>
    <row r="520" ht="37.5" customHeight="1"/>
    <row r="521" ht="15.75" customHeight="1"/>
    <row r="522" ht="16.5" customHeight="1"/>
    <row r="523" ht="21" customHeight="1"/>
    <row r="524" ht="30.75" customHeight="1"/>
    <row r="525" ht="17.25" customHeight="1"/>
    <row r="526" ht="13.5" customHeight="1"/>
    <row r="527" ht="25.5" customHeight="1"/>
    <row r="528" ht="22.5" customHeight="1"/>
    <row r="530" ht="18" customHeight="1"/>
    <row r="544" ht="19.5" customHeight="1"/>
    <row r="555" ht="15.75" customHeight="1"/>
    <row r="561" ht="15.75" customHeight="1"/>
  </sheetData>
  <mergeCells count="13">
    <mergeCell ref="J6:J7"/>
    <mergeCell ref="D424:F424"/>
    <mergeCell ref="D425:F425"/>
    <mergeCell ref="H1:J1"/>
    <mergeCell ref="A2:J2"/>
    <mergeCell ref="A3:J3"/>
    <mergeCell ref="A4:J4"/>
    <mergeCell ref="A6:A7"/>
    <mergeCell ref="B6:B7"/>
    <mergeCell ref="C6:D6"/>
    <mergeCell ref="E6:G6"/>
    <mergeCell ref="H6:H7"/>
    <mergeCell ref="I6:I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452"/>
  <sheetViews>
    <sheetView workbookViewId="0">
      <selection sqref="A1:XFD1048576"/>
    </sheetView>
  </sheetViews>
  <sheetFormatPr defaultRowHeight="15"/>
  <cols>
    <col min="1" max="1" width="72.7109375" style="273" customWidth="1"/>
    <col min="2" max="2" width="10.28515625" style="115" customWidth="1"/>
    <col min="3" max="3" width="7.7109375" style="274" customWidth="1"/>
    <col min="4" max="5" width="11.42578125" style="1" customWidth="1"/>
    <col min="6" max="6" width="12.42578125" style="1" customWidth="1"/>
    <col min="7" max="7" width="11.85546875" style="1" customWidth="1"/>
    <col min="8" max="8" width="12.28515625" style="1" customWidth="1"/>
    <col min="9" max="9" width="11.5703125" style="119" customWidth="1"/>
    <col min="10" max="10" width="14.140625" style="1" customWidth="1"/>
    <col min="11" max="256" width="9.140625" style="1"/>
    <col min="257" max="257" width="72.7109375" style="1" customWidth="1"/>
    <col min="258" max="258" width="10.28515625" style="1" customWidth="1"/>
    <col min="259" max="259" width="7.7109375" style="1" customWidth="1"/>
    <col min="260" max="261" width="11.42578125" style="1" customWidth="1"/>
    <col min="262" max="262" width="12.42578125" style="1" customWidth="1"/>
    <col min="263" max="263" width="11.85546875" style="1" customWidth="1"/>
    <col min="264" max="264" width="12.28515625" style="1" customWidth="1"/>
    <col min="265" max="265" width="11.5703125" style="1" customWidth="1"/>
    <col min="266" max="266" width="14.140625" style="1" customWidth="1"/>
    <col min="267" max="512" width="9.140625" style="1"/>
    <col min="513" max="513" width="72.7109375" style="1" customWidth="1"/>
    <col min="514" max="514" width="10.28515625" style="1" customWidth="1"/>
    <col min="515" max="515" width="7.7109375" style="1" customWidth="1"/>
    <col min="516" max="517" width="11.42578125" style="1" customWidth="1"/>
    <col min="518" max="518" width="12.42578125" style="1" customWidth="1"/>
    <col min="519" max="519" width="11.85546875" style="1" customWidth="1"/>
    <col min="520" max="520" width="12.28515625" style="1" customWidth="1"/>
    <col min="521" max="521" width="11.5703125" style="1" customWidth="1"/>
    <col min="522" max="522" width="14.140625" style="1" customWidth="1"/>
    <col min="523" max="768" width="9.140625" style="1"/>
    <col min="769" max="769" width="72.7109375" style="1" customWidth="1"/>
    <col min="770" max="770" width="10.28515625" style="1" customWidth="1"/>
    <col min="771" max="771" width="7.7109375" style="1" customWidth="1"/>
    <col min="772" max="773" width="11.42578125" style="1" customWidth="1"/>
    <col min="774" max="774" width="12.42578125" style="1" customWidth="1"/>
    <col min="775" max="775" width="11.85546875" style="1" customWidth="1"/>
    <col min="776" max="776" width="12.28515625" style="1" customWidth="1"/>
    <col min="777" max="777" width="11.5703125" style="1" customWidth="1"/>
    <col min="778" max="778" width="14.140625" style="1" customWidth="1"/>
    <col min="779" max="1024" width="9.140625" style="1"/>
    <col min="1025" max="1025" width="72.7109375" style="1" customWidth="1"/>
    <col min="1026" max="1026" width="10.28515625" style="1" customWidth="1"/>
    <col min="1027" max="1027" width="7.7109375" style="1" customWidth="1"/>
    <col min="1028" max="1029" width="11.42578125" style="1" customWidth="1"/>
    <col min="1030" max="1030" width="12.42578125" style="1" customWidth="1"/>
    <col min="1031" max="1031" width="11.85546875" style="1" customWidth="1"/>
    <col min="1032" max="1032" width="12.28515625" style="1" customWidth="1"/>
    <col min="1033" max="1033" width="11.5703125" style="1" customWidth="1"/>
    <col min="1034" max="1034" width="14.140625" style="1" customWidth="1"/>
    <col min="1035" max="1280" width="9.140625" style="1"/>
    <col min="1281" max="1281" width="72.7109375" style="1" customWidth="1"/>
    <col min="1282" max="1282" width="10.28515625" style="1" customWidth="1"/>
    <col min="1283" max="1283" width="7.7109375" style="1" customWidth="1"/>
    <col min="1284" max="1285" width="11.42578125" style="1" customWidth="1"/>
    <col min="1286" max="1286" width="12.42578125" style="1" customWidth="1"/>
    <col min="1287" max="1287" width="11.85546875" style="1" customWidth="1"/>
    <col min="1288" max="1288" width="12.28515625" style="1" customWidth="1"/>
    <col min="1289" max="1289" width="11.5703125" style="1" customWidth="1"/>
    <col min="1290" max="1290" width="14.140625" style="1" customWidth="1"/>
    <col min="1291" max="1536" width="9.140625" style="1"/>
    <col min="1537" max="1537" width="72.7109375" style="1" customWidth="1"/>
    <col min="1538" max="1538" width="10.28515625" style="1" customWidth="1"/>
    <col min="1539" max="1539" width="7.7109375" style="1" customWidth="1"/>
    <col min="1540" max="1541" width="11.42578125" style="1" customWidth="1"/>
    <col min="1542" max="1542" width="12.42578125" style="1" customWidth="1"/>
    <col min="1543" max="1543" width="11.85546875" style="1" customWidth="1"/>
    <col min="1544" max="1544" width="12.28515625" style="1" customWidth="1"/>
    <col min="1545" max="1545" width="11.5703125" style="1" customWidth="1"/>
    <col min="1546" max="1546" width="14.140625" style="1" customWidth="1"/>
    <col min="1547" max="1792" width="9.140625" style="1"/>
    <col min="1793" max="1793" width="72.7109375" style="1" customWidth="1"/>
    <col min="1794" max="1794" width="10.28515625" style="1" customWidth="1"/>
    <col min="1795" max="1795" width="7.7109375" style="1" customWidth="1"/>
    <col min="1796" max="1797" width="11.42578125" style="1" customWidth="1"/>
    <col min="1798" max="1798" width="12.42578125" style="1" customWidth="1"/>
    <col min="1799" max="1799" width="11.85546875" style="1" customWidth="1"/>
    <col min="1800" max="1800" width="12.28515625" style="1" customWidth="1"/>
    <col min="1801" max="1801" width="11.5703125" style="1" customWidth="1"/>
    <col min="1802" max="1802" width="14.140625" style="1" customWidth="1"/>
    <col min="1803" max="2048" width="9.140625" style="1"/>
    <col min="2049" max="2049" width="72.7109375" style="1" customWidth="1"/>
    <col min="2050" max="2050" width="10.28515625" style="1" customWidth="1"/>
    <col min="2051" max="2051" width="7.7109375" style="1" customWidth="1"/>
    <col min="2052" max="2053" width="11.42578125" style="1" customWidth="1"/>
    <col min="2054" max="2054" width="12.42578125" style="1" customWidth="1"/>
    <col min="2055" max="2055" width="11.85546875" style="1" customWidth="1"/>
    <col min="2056" max="2056" width="12.28515625" style="1" customWidth="1"/>
    <col min="2057" max="2057" width="11.5703125" style="1" customWidth="1"/>
    <col min="2058" max="2058" width="14.140625" style="1" customWidth="1"/>
    <col min="2059" max="2304" width="9.140625" style="1"/>
    <col min="2305" max="2305" width="72.7109375" style="1" customWidth="1"/>
    <col min="2306" max="2306" width="10.28515625" style="1" customWidth="1"/>
    <col min="2307" max="2307" width="7.7109375" style="1" customWidth="1"/>
    <col min="2308" max="2309" width="11.42578125" style="1" customWidth="1"/>
    <col min="2310" max="2310" width="12.42578125" style="1" customWidth="1"/>
    <col min="2311" max="2311" width="11.85546875" style="1" customWidth="1"/>
    <col min="2312" max="2312" width="12.28515625" style="1" customWidth="1"/>
    <col min="2313" max="2313" width="11.5703125" style="1" customWidth="1"/>
    <col min="2314" max="2314" width="14.140625" style="1" customWidth="1"/>
    <col min="2315" max="2560" width="9.140625" style="1"/>
    <col min="2561" max="2561" width="72.7109375" style="1" customWidth="1"/>
    <col min="2562" max="2562" width="10.28515625" style="1" customWidth="1"/>
    <col min="2563" max="2563" width="7.7109375" style="1" customWidth="1"/>
    <col min="2564" max="2565" width="11.42578125" style="1" customWidth="1"/>
    <col min="2566" max="2566" width="12.42578125" style="1" customWidth="1"/>
    <col min="2567" max="2567" width="11.85546875" style="1" customWidth="1"/>
    <col min="2568" max="2568" width="12.28515625" style="1" customWidth="1"/>
    <col min="2569" max="2569" width="11.5703125" style="1" customWidth="1"/>
    <col min="2570" max="2570" width="14.140625" style="1" customWidth="1"/>
    <col min="2571" max="2816" width="9.140625" style="1"/>
    <col min="2817" max="2817" width="72.7109375" style="1" customWidth="1"/>
    <col min="2818" max="2818" width="10.28515625" style="1" customWidth="1"/>
    <col min="2819" max="2819" width="7.7109375" style="1" customWidth="1"/>
    <col min="2820" max="2821" width="11.42578125" style="1" customWidth="1"/>
    <col min="2822" max="2822" width="12.42578125" style="1" customWidth="1"/>
    <col min="2823" max="2823" width="11.85546875" style="1" customWidth="1"/>
    <col min="2824" max="2824" width="12.28515625" style="1" customWidth="1"/>
    <col min="2825" max="2825" width="11.5703125" style="1" customWidth="1"/>
    <col min="2826" max="2826" width="14.140625" style="1" customWidth="1"/>
    <col min="2827" max="3072" width="9.140625" style="1"/>
    <col min="3073" max="3073" width="72.7109375" style="1" customWidth="1"/>
    <col min="3074" max="3074" width="10.28515625" style="1" customWidth="1"/>
    <col min="3075" max="3075" width="7.7109375" style="1" customWidth="1"/>
    <col min="3076" max="3077" width="11.42578125" style="1" customWidth="1"/>
    <col min="3078" max="3078" width="12.42578125" style="1" customWidth="1"/>
    <col min="3079" max="3079" width="11.85546875" style="1" customWidth="1"/>
    <col min="3080" max="3080" width="12.28515625" style="1" customWidth="1"/>
    <col min="3081" max="3081" width="11.5703125" style="1" customWidth="1"/>
    <col min="3082" max="3082" width="14.140625" style="1" customWidth="1"/>
    <col min="3083" max="3328" width="9.140625" style="1"/>
    <col min="3329" max="3329" width="72.7109375" style="1" customWidth="1"/>
    <col min="3330" max="3330" width="10.28515625" style="1" customWidth="1"/>
    <col min="3331" max="3331" width="7.7109375" style="1" customWidth="1"/>
    <col min="3332" max="3333" width="11.42578125" style="1" customWidth="1"/>
    <col min="3334" max="3334" width="12.42578125" style="1" customWidth="1"/>
    <col min="3335" max="3335" width="11.85546875" style="1" customWidth="1"/>
    <col min="3336" max="3336" width="12.28515625" style="1" customWidth="1"/>
    <col min="3337" max="3337" width="11.5703125" style="1" customWidth="1"/>
    <col min="3338" max="3338" width="14.140625" style="1" customWidth="1"/>
    <col min="3339" max="3584" width="9.140625" style="1"/>
    <col min="3585" max="3585" width="72.7109375" style="1" customWidth="1"/>
    <col min="3586" max="3586" width="10.28515625" style="1" customWidth="1"/>
    <col min="3587" max="3587" width="7.7109375" style="1" customWidth="1"/>
    <col min="3588" max="3589" width="11.42578125" style="1" customWidth="1"/>
    <col min="3590" max="3590" width="12.42578125" style="1" customWidth="1"/>
    <col min="3591" max="3591" width="11.85546875" style="1" customWidth="1"/>
    <col min="3592" max="3592" width="12.28515625" style="1" customWidth="1"/>
    <col min="3593" max="3593" width="11.5703125" style="1" customWidth="1"/>
    <col min="3594" max="3594" width="14.140625" style="1" customWidth="1"/>
    <col min="3595" max="3840" width="9.140625" style="1"/>
    <col min="3841" max="3841" width="72.7109375" style="1" customWidth="1"/>
    <col min="3842" max="3842" width="10.28515625" style="1" customWidth="1"/>
    <col min="3843" max="3843" width="7.7109375" style="1" customWidth="1"/>
    <col min="3844" max="3845" width="11.42578125" style="1" customWidth="1"/>
    <col min="3846" max="3846" width="12.42578125" style="1" customWidth="1"/>
    <col min="3847" max="3847" width="11.85546875" style="1" customWidth="1"/>
    <col min="3848" max="3848" width="12.28515625" style="1" customWidth="1"/>
    <col min="3849" max="3849" width="11.5703125" style="1" customWidth="1"/>
    <col min="3850" max="3850" width="14.140625" style="1" customWidth="1"/>
    <col min="3851" max="4096" width="9.140625" style="1"/>
    <col min="4097" max="4097" width="72.7109375" style="1" customWidth="1"/>
    <col min="4098" max="4098" width="10.28515625" style="1" customWidth="1"/>
    <col min="4099" max="4099" width="7.7109375" style="1" customWidth="1"/>
    <col min="4100" max="4101" width="11.42578125" style="1" customWidth="1"/>
    <col min="4102" max="4102" width="12.42578125" style="1" customWidth="1"/>
    <col min="4103" max="4103" width="11.85546875" style="1" customWidth="1"/>
    <col min="4104" max="4104" width="12.28515625" style="1" customWidth="1"/>
    <col min="4105" max="4105" width="11.5703125" style="1" customWidth="1"/>
    <col min="4106" max="4106" width="14.140625" style="1" customWidth="1"/>
    <col min="4107" max="4352" width="9.140625" style="1"/>
    <col min="4353" max="4353" width="72.7109375" style="1" customWidth="1"/>
    <col min="4354" max="4354" width="10.28515625" style="1" customWidth="1"/>
    <col min="4355" max="4355" width="7.7109375" style="1" customWidth="1"/>
    <col min="4356" max="4357" width="11.42578125" style="1" customWidth="1"/>
    <col min="4358" max="4358" width="12.42578125" style="1" customWidth="1"/>
    <col min="4359" max="4359" width="11.85546875" style="1" customWidth="1"/>
    <col min="4360" max="4360" width="12.28515625" style="1" customWidth="1"/>
    <col min="4361" max="4361" width="11.5703125" style="1" customWidth="1"/>
    <col min="4362" max="4362" width="14.140625" style="1" customWidth="1"/>
    <col min="4363" max="4608" width="9.140625" style="1"/>
    <col min="4609" max="4609" width="72.7109375" style="1" customWidth="1"/>
    <col min="4610" max="4610" width="10.28515625" style="1" customWidth="1"/>
    <col min="4611" max="4611" width="7.7109375" style="1" customWidth="1"/>
    <col min="4612" max="4613" width="11.42578125" style="1" customWidth="1"/>
    <col min="4614" max="4614" width="12.42578125" style="1" customWidth="1"/>
    <col min="4615" max="4615" width="11.85546875" style="1" customWidth="1"/>
    <col min="4616" max="4616" width="12.28515625" style="1" customWidth="1"/>
    <col min="4617" max="4617" width="11.5703125" style="1" customWidth="1"/>
    <col min="4618" max="4618" width="14.140625" style="1" customWidth="1"/>
    <col min="4619" max="4864" width="9.140625" style="1"/>
    <col min="4865" max="4865" width="72.7109375" style="1" customWidth="1"/>
    <col min="4866" max="4866" width="10.28515625" style="1" customWidth="1"/>
    <col min="4867" max="4867" width="7.7109375" style="1" customWidth="1"/>
    <col min="4868" max="4869" width="11.42578125" style="1" customWidth="1"/>
    <col min="4870" max="4870" width="12.42578125" style="1" customWidth="1"/>
    <col min="4871" max="4871" width="11.85546875" style="1" customWidth="1"/>
    <col min="4872" max="4872" width="12.28515625" style="1" customWidth="1"/>
    <col min="4873" max="4873" width="11.5703125" style="1" customWidth="1"/>
    <col min="4874" max="4874" width="14.140625" style="1" customWidth="1"/>
    <col min="4875" max="5120" width="9.140625" style="1"/>
    <col min="5121" max="5121" width="72.7109375" style="1" customWidth="1"/>
    <col min="5122" max="5122" width="10.28515625" style="1" customWidth="1"/>
    <col min="5123" max="5123" width="7.7109375" style="1" customWidth="1"/>
    <col min="5124" max="5125" width="11.42578125" style="1" customWidth="1"/>
    <col min="5126" max="5126" width="12.42578125" style="1" customWidth="1"/>
    <col min="5127" max="5127" width="11.85546875" style="1" customWidth="1"/>
    <col min="5128" max="5128" width="12.28515625" style="1" customWidth="1"/>
    <col min="5129" max="5129" width="11.5703125" style="1" customWidth="1"/>
    <col min="5130" max="5130" width="14.140625" style="1" customWidth="1"/>
    <col min="5131" max="5376" width="9.140625" style="1"/>
    <col min="5377" max="5377" width="72.7109375" style="1" customWidth="1"/>
    <col min="5378" max="5378" width="10.28515625" style="1" customWidth="1"/>
    <col min="5379" max="5379" width="7.7109375" style="1" customWidth="1"/>
    <col min="5380" max="5381" width="11.42578125" style="1" customWidth="1"/>
    <col min="5382" max="5382" width="12.42578125" style="1" customWidth="1"/>
    <col min="5383" max="5383" width="11.85546875" style="1" customWidth="1"/>
    <col min="5384" max="5384" width="12.28515625" style="1" customWidth="1"/>
    <col min="5385" max="5385" width="11.5703125" style="1" customWidth="1"/>
    <col min="5386" max="5386" width="14.140625" style="1" customWidth="1"/>
    <col min="5387" max="5632" width="9.140625" style="1"/>
    <col min="5633" max="5633" width="72.7109375" style="1" customWidth="1"/>
    <col min="5634" max="5634" width="10.28515625" style="1" customWidth="1"/>
    <col min="5635" max="5635" width="7.7109375" style="1" customWidth="1"/>
    <col min="5636" max="5637" width="11.42578125" style="1" customWidth="1"/>
    <col min="5638" max="5638" width="12.42578125" style="1" customWidth="1"/>
    <col min="5639" max="5639" width="11.85546875" style="1" customWidth="1"/>
    <col min="5640" max="5640" width="12.28515625" style="1" customWidth="1"/>
    <col min="5641" max="5641" width="11.5703125" style="1" customWidth="1"/>
    <col min="5642" max="5642" width="14.140625" style="1" customWidth="1"/>
    <col min="5643" max="5888" width="9.140625" style="1"/>
    <col min="5889" max="5889" width="72.7109375" style="1" customWidth="1"/>
    <col min="5890" max="5890" width="10.28515625" style="1" customWidth="1"/>
    <col min="5891" max="5891" width="7.7109375" style="1" customWidth="1"/>
    <col min="5892" max="5893" width="11.42578125" style="1" customWidth="1"/>
    <col min="5894" max="5894" width="12.42578125" style="1" customWidth="1"/>
    <col min="5895" max="5895" width="11.85546875" style="1" customWidth="1"/>
    <col min="5896" max="5896" width="12.28515625" style="1" customWidth="1"/>
    <col min="5897" max="5897" width="11.5703125" style="1" customWidth="1"/>
    <col min="5898" max="5898" width="14.140625" style="1" customWidth="1"/>
    <col min="5899" max="6144" width="9.140625" style="1"/>
    <col min="6145" max="6145" width="72.7109375" style="1" customWidth="1"/>
    <col min="6146" max="6146" width="10.28515625" style="1" customWidth="1"/>
    <col min="6147" max="6147" width="7.7109375" style="1" customWidth="1"/>
    <col min="6148" max="6149" width="11.42578125" style="1" customWidth="1"/>
    <col min="6150" max="6150" width="12.42578125" style="1" customWidth="1"/>
    <col min="6151" max="6151" width="11.85546875" style="1" customWidth="1"/>
    <col min="6152" max="6152" width="12.28515625" style="1" customWidth="1"/>
    <col min="6153" max="6153" width="11.5703125" style="1" customWidth="1"/>
    <col min="6154" max="6154" width="14.140625" style="1" customWidth="1"/>
    <col min="6155" max="6400" width="9.140625" style="1"/>
    <col min="6401" max="6401" width="72.7109375" style="1" customWidth="1"/>
    <col min="6402" max="6402" width="10.28515625" style="1" customWidth="1"/>
    <col min="6403" max="6403" width="7.7109375" style="1" customWidth="1"/>
    <col min="6404" max="6405" width="11.42578125" style="1" customWidth="1"/>
    <col min="6406" max="6406" width="12.42578125" style="1" customWidth="1"/>
    <col min="6407" max="6407" width="11.85546875" style="1" customWidth="1"/>
    <col min="6408" max="6408" width="12.28515625" style="1" customWidth="1"/>
    <col min="6409" max="6409" width="11.5703125" style="1" customWidth="1"/>
    <col min="6410" max="6410" width="14.140625" style="1" customWidth="1"/>
    <col min="6411" max="6656" width="9.140625" style="1"/>
    <col min="6657" max="6657" width="72.7109375" style="1" customWidth="1"/>
    <col min="6658" max="6658" width="10.28515625" style="1" customWidth="1"/>
    <col min="6659" max="6659" width="7.7109375" style="1" customWidth="1"/>
    <col min="6660" max="6661" width="11.42578125" style="1" customWidth="1"/>
    <col min="6662" max="6662" width="12.42578125" style="1" customWidth="1"/>
    <col min="6663" max="6663" width="11.85546875" style="1" customWidth="1"/>
    <col min="6664" max="6664" width="12.28515625" style="1" customWidth="1"/>
    <col min="6665" max="6665" width="11.5703125" style="1" customWidth="1"/>
    <col min="6666" max="6666" width="14.140625" style="1" customWidth="1"/>
    <col min="6667" max="6912" width="9.140625" style="1"/>
    <col min="6913" max="6913" width="72.7109375" style="1" customWidth="1"/>
    <col min="6914" max="6914" width="10.28515625" style="1" customWidth="1"/>
    <col min="6915" max="6915" width="7.7109375" style="1" customWidth="1"/>
    <col min="6916" max="6917" width="11.42578125" style="1" customWidth="1"/>
    <col min="6918" max="6918" width="12.42578125" style="1" customWidth="1"/>
    <col min="6919" max="6919" width="11.85546875" style="1" customWidth="1"/>
    <col min="6920" max="6920" width="12.28515625" style="1" customWidth="1"/>
    <col min="6921" max="6921" width="11.5703125" style="1" customWidth="1"/>
    <col min="6922" max="6922" width="14.140625" style="1" customWidth="1"/>
    <col min="6923" max="7168" width="9.140625" style="1"/>
    <col min="7169" max="7169" width="72.7109375" style="1" customWidth="1"/>
    <col min="7170" max="7170" width="10.28515625" style="1" customWidth="1"/>
    <col min="7171" max="7171" width="7.7109375" style="1" customWidth="1"/>
    <col min="7172" max="7173" width="11.42578125" style="1" customWidth="1"/>
    <col min="7174" max="7174" width="12.42578125" style="1" customWidth="1"/>
    <col min="7175" max="7175" width="11.85546875" style="1" customWidth="1"/>
    <col min="7176" max="7176" width="12.28515625" style="1" customWidth="1"/>
    <col min="7177" max="7177" width="11.5703125" style="1" customWidth="1"/>
    <col min="7178" max="7178" width="14.140625" style="1" customWidth="1"/>
    <col min="7179" max="7424" width="9.140625" style="1"/>
    <col min="7425" max="7425" width="72.7109375" style="1" customWidth="1"/>
    <col min="7426" max="7426" width="10.28515625" style="1" customWidth="1"/>
    <col min="7427" max="7427" width="7.7109375" style="1" customWidth="1"/>
    <col min="7428" max="7429" width="11.42578125" style="1" customWidth="1"/>
    <col min="7430" max="7430" width="12.42578125" style="1" customWidth="1"/>
    <col min="7431" max="7431" width="11.85546875" style="1" customWidth="1"/>
    <col min="7432" max="7432" width="12.28515625" style="1" customWidth="1"/>
    <col min="7433" max="7433" width="11.5703125" style="1" customWidth="1"/>
    <col min="7434" max="7434" width="14.140625" style="1" customWidth="1"/>
    <col min="7435" max="7680" width="9.140625" style="1"/>
    <col min="7681" max="7681" width="72.7109375" style="1" customWidth="1"/>
    <col min="7682" max="7682" width="10.28515625" style="1" customWidth="1"/>
    <col min="7683" max="7683" width="7.7109375" style="1" customWidth="1"/>
    <col min="7684" max="7685" width="11.42578125" style="1" customWidth="1"/>
    <col min="7686" max="7686" width="12.42578125" style="1" customWidth="1"/>
    <col min="7687" max="7687" width="11.85546875" style="1" customWidth="1"/>
    <col min="7688" max="7688" width="12.28515625" style="1" customWidth="1"/>
    <col min="7689" max="7689" width="11.5703125" style="1" customWidth="1"/>
    <col min="7690" max="7690" width="14.140625" style="1" customWidth="1"/>
    <col min="7691" max="7936" width="9.140625" style="1"/>
    <col min="7937" max="7937" width="72.7109375" style="1" customWidth="1"/>
    <col min="7938" max="7938" width="10.28515625" style="1" customWidth="1"/>
    <col min="7939" max="7939" width="7.7109375" style="1" customWidth="1"/>
    <col min="7940" max="7941" width="11.42578125" style="1" customWidth="1"/>
    <col min="7942" max="7942" width="12.42578125" style="1" customWidth="1"/>
    <col min="7943" max="7943" width="11.85546875" style="1" customWidth="1"/>
    <col min="7944" max="7944" width="12.28515625" style="1" customWidth="1"/>
    <col min="7945" max="7945" width="11.5703125" style="1" customWidth="1"/>
    <col min="7946" max="7946" width="14.140625" style="1" customWidth="1"/>
    <col min="7947" max="8192" width="9.140625" style="1"/>
    <col min="8193" max="8193" width="72.7109375" style="1" customWidth="1"/>
    <col min="8194" max="8194" width="10.28515625" style="1" customWidth="1"/>
    <col min="8195" max="8195" width="7.7109375" style="1" customWidth="1"/>
    <col min="8196" max="8197" width="11.42578125" style="1" customWidth="1"/>
    <col min="8198" max="8198" width="12.42578125" style="1" customWidth="1"/>
    <col min="8199" max="8199" width="11.85546875" style="1" customWidth="1"/>
    <col min="8200" max="8200" width="12.28515625" style="1" customWidth="1"/>
    <col min="8201" max="8201" width="11.5703125" style="1" customWidth="1"/>
    <col min="8202" max="8202" width="14.140625" style="1" customWidth="1"/>
    <col min="8203" max="8448" width="9.140625" style="1"/>
    <col min="8449" max="8449" width="72.7109375" style="1" customWidth="1"/>
    <col min="8450" max="8450" width="10.28515625" style="1" customWidth="1"/>
    <col min="8451" max="8451" width="7.7109375" style="1" customWidth="1"/>
    <col min="8452" max="8453" width="11.42578125" style="1" customWidth="1"/>
    <col min="8454" max="8454" width="12.42578125" style="1" customWidth="1"/>
    <col min="8455" max="8455" width="11.85546875" style="1" customWidth="1"/>
    <col min="8456" max="8456" width="12.28515625" style="1" customWidth="1"/>
    <col min="8457" max="8457" width="11.5703125" style="1" customWidth="1"/>
    <col min="8458" max="8458" width="14.140625" style="1" customWidth="1"/>
    <col min="8459" max="8704" width="9.140625" style="1"/>
    <col min="8705" max="8705" width="72.7109375" style="1" customWidth="1"/>
    <col min="8706" max="8706" width="10.28515625" style="1" customWidth="1"/>
    <col min="8707" max="8707" width="7.7109375" style="1" customWidth="1"/>
    <col min="8708" max="8709" width="11.42578125" style="1" customWidth="1"/>
    <col min="8710" max="8710" width="12.42578125" style="1" customWidth="1"/>
    <col min="8711" max="8711" width="11.85546875" style="1" customWidth="1"/>
    <col min="8712" max="8712" width="12.28515625" style="1" customWidth="1"/>
    <col min="8713" max="8713" width="11.5703125" style="1" customWidth="1"/>
    <col min="8714" max="8714" width="14.140625" style="1" customWidth="1"/>
    <col min="8715" max="8960" width="9.140625" style="1"/>
    <col min="8961" max="8961" width="72.7109375" style="1" customWidth="1"/>
    <col min="8962" max="8962" width="10.28515625" style="1" customWidth="1"/>
    <col min="8963" max="8963" width="7.7109375" style="1" customWidth="1"/>
    <col min="8964" max="8965" width="11.42578125" style="1" customWidth="1"/>
    <col min="8966" max="8966" width="12.42578125" style="1" customWidth="1"/>
    <col min="8967" max="8967" width="11.85546875" style="1" customWidth="1"/>
    <col min="8968" max="8968" width="12.28515625" style="1" customWidth="1"/>
    <col min="8969" max="8969" width="11.5703125" style="1" customWidth="1"/>
    <col min="8970" max="8970" width="14.140625" style="1" customWidth="1"/>
    <col min="8971" max="9216" width="9.140625" style="1"/>
    <col min="9217" max="9217" width="72.7109375" style="1" customWidth="1"/>
    <col min="9218" max="9218" width="10.28515625" style="1" customWidth="1"/>
    <col min="9219" max="9219" width="7.7109375" style="1" customWidth="1"/>
    <col min="9220" max="9221" width="11.42578125" style="1" customWidth="1"/>
    <col min="9222" max="9222" width="12.42578125" style="1" customWidth="1"/>
    <col min="9223" max="9223" width="11.85546875" style="1" customWidth="1"/>
    <col min="9224" max="9224" width="12.28515625" style="1" customWidth="1"/>
    <col min="9225" max="9225" width="11.5703125" style="1" customWidth="1"/>
    <col min="9226" max="9226" width="14.140625" style="1" customWidth="1"/>
    <col min="9227" max="9472" width="9.140625" style="1"/>
    <col min="9473" max="9473" width="72.7109375" style="1" customWidth="1"/>
    <col min="9474" max="9474" width="10.28515625" style="1" customWidth="1"/>
    <col min="9475" max="9475" width="7.7109375" style="1" customWidth="1"/>
    <col min="9476" max="9477" width="11.42578125" style="1" customWidth="1"/>
    <col min="9478" max="9478" width="12.42578125" style="1" customWidth="1"/>
    <col min="9479" max="9479" width="11.85546875" style="1" customWidth="1"/>
    <col min="9480" max="9480" width="12.28515625" style="1" customWidth="1"/>
    <col min="9481" max="9481" width="11.5703125" style="1" customWidth="1"/>
    <col min="9482" max="9482" width="14.140625" style="1" customWidth="1"/>
    <col min="9483" max="9728" width="9.140625" style="1"/>
    <col min="9729" max="9729" width="72.7109375" style="1" customWidth="1"/>
    <col min="9730" max="9730" width="10.28515625" style="1" customWidth="1"/>
    <col min="9731" max="9731" width="7.7109375" style="1" customWidth="1"/>
    <col min="9732" max="9733" width="11.42578125" style="1" customWidth="1"/>
    <col min="9734" max="9734" width="12.42578125" style="1" customWidth="1"/>
    <col min="9735" max="9735" width="11.85546875" style="1" customWidth="1"/>
    <col min="9736" max="9736" width="12.28515625" style="1" customWidth="1"/>
    <col min="9737" max="9737" width="11.5703125" style="1" customWidth="1"/>
    <col min="9738" max="9738" width="14.140625" style="1" customWidth="1"/>
    <col min="9739" max="9984" width="9.140625" style="1"/>
    <col min="9985" max="9985" width="72.7109375" style="1" customWidth="1"/>
    <col min="9986" max="9986" width="10.28515625" style="1" customWidth="1"/>
    <col min="9987" max="9987" width="7.7109375" style="1" customWidth="1"/>
    <col min="9988" max="9989" width="11.42578125" style="1" customWidth="1"/>
    <col min="9990" max="9990" width="12.42578125" style="1" customWidth="1"/>
    <col min="9991" max="9991" width="11.85546875" style="1" customWidth="1"/>
    <col min="9992" max="9992" width="12.28515625" style="1" customWidth="1"/>
    <col min="9993" max="9993" width="11.5703125" style="1" customWidth="1"/>
    <col min="9994" max="9994" width="14.140625" style="1" customWidth="1"/>
    <col min="9995" max="10240" width="9.140625" style="1"/>
    <col min="10241" max="10241" width="72.7109375" style="1" customWidth="1"/>
    <col min="10242" max="10242" width="10.28515625" style="1" customWidth="1"/>
    <col min="10243" max="10243" width="7.7109375" style="1" customWidth="1"/>
    <col min="10244" max="10245" width="11.42578125" style="1" customWidth="1"/>
    <col min="10246" max="10246" width="12.42578125" style="1" customWidth="1"/>
    <col min="10247" max="10247" width="11.85546875" style="1" customWidth="1"/>
    <col min="10248" max="10248" width="12.28515625" style="1" customWidth="1"/>
    <col min="10249" max="10249" width="11.5703125" style="1" customWidth="1"/>
    <col min="10250" max="10250" width="14.140625" style="1" customWidth="1"/>
    <col min="10251" max="10496" width="9.140625" style="1"/>
    <col min="10497" max="10497" width="72.7109375" style="1" customWidth="1"/>
    <col min="10498" max="10498" width="10.28515625" style="1" customWidth="1"/>
    <col min="10499" max="10499" width="7.7109375" style="1" customWidth="1"/>
    <col min="10500" max="10501" width="11.42578125" style="1" customWidth="1"/>
    <col min="10502" max="10502" width="12.42578125" style="1" customWidth="1"/>
    <col min="10503" max="10503" width="11.85546875" style="1" customWidth="1"/>
    <col min="10504" max="10504" width="12.28515625" style="1" customWidth="1"/>
    <col min="10505" max="10505" width="11.5703125" style="1" customWidth="1"/>
    <col min="10506" max="10506" width="14.140625" style="1" customWidth="1"/>
    <col min="10507" max="10752" width="9.140625" style="1"/>
    <col min="10753" max="10753" width="72.7109375" style="1" customWidth="1"/>
    <col min="10754" max="10754" width="10.28515625" style="1" customWidth="1"/>
    <col min="10755" max="10755" width="7.7109375" style="1" customWidth="1"/>
    <col min="10756" max="10757" width="11.42578125" style="1" customWidth="1"/>
    <col min="10758" max="10758" width="12.42578125" style="1" customWidth="1"/>
    <col min="10759" max="10759" width="11.85546875" style="1" customWidth="1"/>
    <col min="10760" max="10760" width="12.28515625" style="1" customWidth="1"/>
    <col min="10761" max="10761" width="11.5703125" style="1" customWidth="1"/>
    <col min="10762" max="10762" width="14.140625" style="1" customWidth="1"/>
    <col min="10763" max="11008" width="9.140625" style="1"/>
    <col min="11009" max="11009" width="72.7109375" style="1" customWidth="1"/>
    <col min="11010" max="11010" width="10.28515625" style="1" customWidth="1"/>
    <col min="11011" max="11011" width="7.7109375" style="1" customWidth="1"/>
    <col min="11012" max="11013" width="11.42578125" style="1" customWidth="1"/>
    <col min="11014" max="11014" width="12.42578125" style="1" customWidth="1"/>
    <col min="11015" max="11015" width="11.85546875" style="1" customWidth="1"/>
    <col min="11016" max="11016" width="12.28515625" style="1" customWidth="1"/>
    <col min="11017" max="11017" width="11.5703125" style="1" customWidth="1"/>
    <col min="11018" max="11018" width="14.140625" style="1" customWidth="1"/>
    <col min="11019" max="11264" width="9.140625" style="1"/>
    <col min="11265" max="11265" width="72.7109375" style="1" customWidth="1"/>
    <col min="11266" max="11266" width="10.28515625" style="1" customWidth="1"/>
    <col min="11267" max="11267" width="7.7109375" style="1" customWidth="1"/>
    <col min="11268" max="11269" width="11.42578125" style="1" customWidth="1"/>
    <col min="11270" max="11270" width="12.42578125" style="1" customWidth="1"/>
    <col min="11271" max="11271" width="11.85546875" style="1" customWidth="1"/>
    <col min="11272" max="11272" width="12.28515625" style="1" customWidth="1"/>
    <col min="11273" max="11273" width="11.5703125" style="1" customWidth="1"/>
    <col min="11274" max="11274" width="14.140625" style="1" customWidth="1"/>
    <col min="11275" max="11520" width="9.140625" style="1"/>
    <col min="11521" max="11521" width="72.7109375" style="1" customWidth="1"/>
    <col min="11522" max="11522" width="10.28515625" style="1" customWidth="1"/>
    <col min="11523" max="11523" width="7.7109375" style="1" customWidth="1"/>
    <col min="11524" max="11525" width="11.42578125" style="1" customWidth="1"/>
    <col min="11526" max="11526" width="12.42578125" style="1" customWidth="1"/>
    <col min="11527" max="11527" width="11.85546875" style="1" customWidth="1"/>
    <col min="11528" max="11528" width="12.28515625" style="1" customWidth="1"/>
    <col min="11529" max="11529" width="11.5703125" style="1" customWidth="1"/>
    <col min="11530" max="11530" width="14.140625" style="1" customWidth="1"/>
    <col min="11531" max="11776" width="9.140625" style="1"/>
    <col min="11777" max="11777" width="72.7109375" style="1" customWidth="1"/>
    <col min="11778" max="11778" width="10.28515625" style="1" customWidth="1"/>
    <col min="11779" max="11779" width="7.7109375" style="1" customWidth="1"/>
    <col min="11780" max="11781" width="11.42578125" style="1" customWidth="1"/>
    <col min="11782" max="11782" width="12.42578125" style="1" customWidth="1"/>
    <col min="11783" max="11783" width="11.85546875" style="1" customWidth="1"/>
    <col min="11784" max="11784" width="12.28515625" style="1" customWidth="1"/>
    <col min="11785" max="11785" width="11.5703125" style="1" customWidth="1"/>
    <col min="11786" max="11786" width="14.140625" style="1" customWidth="1"/>
    <col min="11787" max="12032" width="9.140625" style="1"/>
    <col min="12033" max="12033" width="72.7109375" style="1" customWidth="1"/>
    <col min="12034" max="12034" width="10.28515625" style="1" customWidth="1"/>
    <col min="12035" max="12035" width="7.7109375" style="1" customWidth="1"/>
    <col min="12036" max="12037" width="11.42578125" style="1" customWidth="1"/>
    <col min="12038" max="12038" width="12.42578125" style="1" customWidth="1"/>
    <col min="12039" max="12039" width="11.85546875" style="1" customWidth="1"/>
    <col min="12040" max="12040" width="12.28515625" style="1" customWidth="1"/>
    <col min="12041" max="12041" width="11.5703125" style="1" customWidth="1"/>
    <col min="12042" max="12042" width="14.140625" style="1" customWidth="1"/>
    <col min="12043" max="12288" width="9.140625" style="1"/>
    <col min="12289" max="12289" width="72.7109375" style="1" customWidth="1"/>
    <col min="12290" max="12290" width="10.28515625" style="1" customWidth="1"/>
    <col min="12291" max="12291" width="7.7109375" style="1" customWidth="1"/>
    <col min="12292" max="12293" width="11.42578125" style="1" customWidth="1"/>
    <col min="12294" max="12294" width="12.42578125" style="1" customWidth="1"/>
    <col min="12295" max="12295" width="11.85546875" style="1" customWidth="1"/>
    <col min="12296" max="12296" width="12.28515625" style="1" customWidth="1"/>
    <col min="12297" max="12297" width="11.5703125" style="1" customWidth="1"/>
    <col min="12298" max="12298" width="14.140625" style="1" customWidth="1"/>
    <col min="12299" max="12544" width="9.140625" style="1"/>
    <col min="12545" max="12545" width="72.7109375" style="1" customWidth="1"/>
    <col min="12546" max="12546" width="10.28515625" style="1" customWidth="1"/>
    <col min="12547" max="12547" width="7.7109375" style="1" customWidth="1"/>
    <col min="12548" max="12549" width="11.42578125" style="1" customWidth="1"/>
    <col min="12550" max="12550" width="12.42578125" style="1" customWidth="1"/>
    <col min="12551" max="12551" width="11.85546875" style="1" customWidth="1"/>
    <col min="12552" max="12552" width="12.28515625" style="1" customWidth="1"/>
    <col min="12553" max="12553" width="11.5703125" style="1" customWidth="1"/>
    <col min="12554" max="12554" width="14.140625" style="1" customWidth="1"/>
    <col min="12555" max="12800" width="9.140625" style="1"/>
    <col min="12801" max="12801" width="72.7109375" style="1" customWidth="1"/>
    <col min="12802" max="12802" width="10.28515625" style="1" customWidth="1"/>
    <col min="12803" max="12803" width="7.7109375" style="1" customWidth="1"/>
    <col min="12804" max="12805" width="11.42578125" style="1" customWidth="1"/>
    <col min="12806" max="12806" width="12.42578125" style="1" customWidth="1"/>
    <col min="12807" max="12807" width="11.85546875" style="1" customWidth="1"/>
    <col min="12808" max="12808" width="12.28515625" style="1" customWidth="1"/>
    <col min="12809" max="12809" width="11.5703125" style="1" customWidth="1"/>
    <col min="12810" max="12810" width="14.140625" style="1" customWidth="1"/>
    <col min="12811" max="13056" width="9.140625" style="1"/>
    <col min="13057" max="13057" width="72.7109375" style="1" customWidth="1"/>
    <col min="13058" max="13058" width="10.28515625" style="1" customWidth="1"/>
    <col min="13059" max="13059" width="7.7109375" style="1" customWidth="1"/>
    <col min="13060" max="13061" width="11.42578125" style="1" customWidth="1"/>
    <col min="13062" max="13062" width="12.42578125" style="1" customWidth="1"/>
    <col min="13063" max="13063" width="11.85546875" style="1" customWidth="1"/>
    <col min="13064" max="13064" width="12.28515625" style="1" customWidth="1"/>
    <col min="13065" max="13065" width="11.5703125" style="1" customWidth="1"/>
    <col min="13066" max="13066" width="14.140625" style="1" customWidth="1"/>
    <col min="13067" max="13312" width="9.140625" style="1"/>
    <col min="13313" max="13313" width="72.7109375" style="1" customWidth="1"/>
    <col min="13314" max="13314" width="10.28515625" style="1" customWidth="1"/>
    <col min="13315" max="13315" width="7.7109375" style="1" customWidth="1"/>
    <col min="13316" max="13317" width="11.42578125" style="1" customWidth="1"/>
    <col min="13318" max="13318" width="12.42578125" style="1" customWidth="1"/>
    <col min="13319" max="13319" width="11.85546875" style="1" customWidth="1"/>
    <col min="13320" max="13320" width="12.28515625" style="1" customWidth="1"/>
    <col min="13321" max="13321" width="11.5703125" style="1" customWidth="1"/>
    <col min="13322" max="13322" width="14.140625" style="1" customWidth="1"/>
    <col min="13323" max="13568" width="9.140625" style="1"/>
    <col min="13569" max="13569" width="72.7109375" style="1" customWidth="1"/>
    <col min="13570" max="13570" width="10.28515625" style="1" customWidth="1"/>
    <col min="13571" max="13571" width="7.7109375" style="1" customWidth="1"/>
    <col min="13572" max="13573" width="11.42578125" style="1" customWidth="1"/>
    <col min="13574" max="13574" width="12.42578125" style="1" customWidth="1"/>
    <col min="13575" max="13575" width="11.85546875" style="1" customWidth="1"/>
    <col min="13576" max="13576" width="12.28515625" style="1" customWidth="1"/>
    <col min="13577" max="13577" width="11.5703125" style="1" customWidth="1"/>
    <col min="13578" max="13578" width="14.140625" style="1" customWidth="1"/>
    <col min="13579" max="13824" width="9.140625" style="1"/>
    <col min="13825" max="13825" width="72.7109375" style="1" customWidth="1"/>
    <col min="13826" max="13826" width="10.28515625" style="1" customWidth="1"/>
    <col min="13827" max="13827" width="7.7109375" style="1" customWidth="1"/>
    <col min="13828" max="13829" width="11.42578125" style="1" customWidth="1"/>
    <col min="13830" max="13830" width="12.42578125" style="1" customWidth="1"/>
    <col min="13831" max="13831" width="11.85546875" style="1" customWidth="1"/>
    <col min="13832" max="13832" width="12.28515625" style="1" customWidth="1"/>
    <col min="13833" max="13833" width="11.5703125" style="1" customWidth="1"/>
    <col min="13834" max="13834" width="14.140625" style="1" customWidth="1"/>
    <col min="13835" max="14080" width="9.140625" style="1"/>
    <col min="14081" max="14081" width="72.7109375" style="1" customWidth="1"/>
    <col min="14082" max="14082" width="10.28515625" style="1" customWidth="1"/>
    <col min="14083" max="14083" width="7.7109375" style="1" customWidth="1"/>
    <col min="14084" max="14085" width="11.42578125" style="1" customWidth="1"/>
    <col min="14086" max="14086" width="12.42578125" style="1" customWidth="1"/>
    <col min="14087" max="14087" width="11.85546875" style="1" customWidth="1"/>
    <col min="14088" max="14088" width="12.28515625" style="1" customWidth="1"/>
    <col min="14089" max="14089" width="11.5703125" style="1" customWidth="1"/>
    <col min="14090" max="14090" width="14.140625" style="1" customWidth="1"/>
    <col min="14091" max="14336" width="9.140625" style="1"/>
    <col min="14337" max="14337" width="72.7109375" style="1" customWidth="1"/>
    <col min="14338" max="14338" width="10.28515625" style="1" customWidth="1"/>
    <col min="14339" max="14339" width="7.7109375" style="1" customWidth="1"/>
    <col min="14340" max="14341" width="11.42578125" style="1" customWidth="1"/>
    <col min="14342" max="14342" width="12.42578125" style="1" customWidth="1"/>
    <col min="14343" max="14343" width="11.85546875" style="1" customWidth="1"/>
    <col min="14344" max="14344" width="12.28515625" style="1" customWidth="1"/>
    <col min="14345" max="14345" width="11.5703125" style="1" customWidth="1"/>
    <col min="14346" max="14346" width="14.140625" style="1" customWidth="1"/>
    <col min="14347" max="14592" width="9.140625" style="1"/>
    <col min="14593" max="14593" width="72.7109375" style="1" customWidth="1"/>
    <col min="14594" max="14594" width="10.28515625" style="1" customWidth="1"/>
    <col min="14595" max="14595" width="7.7109375" style="1" customWidth="1"/>
    <col min="14596" max="14597" width="11.42578125" style="1" customWidth="1"/>
    <col min="14598" max="14598" width="12.42578125" style="1" customWidth="1"/>
    <col min="14599" max="14599" width="11.85546875" style="1" customWidth="1"/>
    <col min="14600" max="14600" width="12.28515625" style="1" customWidth="1"/>
    <col min="14601" max="14601" width="11.5703125" style="1" customWidth="1"/>
    <col min="14602" max="14602" width="14.140625" style="1" customWidth="1"/>
    <col min="14603" max="14848" width="9.140625" style="1"/>
    <col min="14849" max="14849" width="72.7109375" style="1" customWidth="1"/>
    <col min="14850" max="14850" width="10.28515625" style="1" customWidth="1"/>
    <col min="14851" max="14851" width="7.7109375" style="1" customWidth="1"/>
    <col min="14852" max="14853" width="11.42578125" style="1" customWidth="1"/>
    <col min="14854" max="14854" width="12.42578125" style="1" customWidth="1"/>
    <col min="14855" max="14855" width="11.85546875" style="1" customWidth="1"/>
    <col min="14856" max="14856" width="12.28515625" style="1" customWidth="1"/>
    <col min="14857" max="14857" width="11.5703125" style="1" customWidth="1"/>
    <col min="14858" max="14858" width="14.140625" style="1" customWidth="1"/>
    <col min="14859" max="15104" width="9.140625" style="1"/>
    <col min="15105" max="15105" width="72.7109375" style="1" customWidth="1"/>
    <col min="15106" max="15106" width="10.28515625" style="1" customWidth="1"/>
    <col min="15107" max="15107" width="7.7109375" style="1" customWidth="1"/>
    <col min="15108" max="15109" width="11.42578125" style="1" customWidth="1"/>
    <col min="15110" max="15110" width="12.42578125" style="1" customWidth="1"/>
    <col min="15111" max="15111" width="11.85546875" style="1" customWidth="1"/>
    <col min="15112" max="15112" width="12.28515625" style="1" customWidth="1"/>
    <col min="15113" max="15113" width="11.5703125" style="1" customWidth="1"/>
    <col min="15114" max="15114" width="14.140625" style="1" customWidth="1"/>
    <col min="15115" max="15360" width="9.140625" style="1"/>
    <col min="15361" max="15361" width="72.7109375" style="1" customWidth="1"/>
    <col min="15362" max="15362" width="10.28515625" style="1" customWidth="1"/>
    <col min="15363" max="15363" width="7.7109375" style="1" customWidth="1"/>
    <col min="15364" max="15365" width="11.42578125" style="1" customWidth="1"/>
    <col min="15366" max="15366" width="12.42578125" style="1" customWidth="1"/>
    <col min="15367" max="15367" width="11.85546875" style="1" customWidth="1"/>
    <col min="15368" max="15368" width="12.28515625" style="1" customWidth="1"/>
    <col min="15369" max="15369" width="11.5703125" style="1" customWidth="1"/>
    <col min="15370" max="15370" width="14.140625" style="1" customWidth="1"/>
    <col min="15371" max="15616" width="9.140625" style="1"/>
    <col min="15617" max="15617" width="72.7109375" style="1" customWidth="1"/>
    <col min="15618" max="15618" width="10.28515625" style="1" customWidth="1"/>
    <col min="15619" max="15619" width="7.7109375" style="1" customWidth="1"/>
    <col min="15620" max="15621" width="11.42578125" style="1" customWidth="1"/>
    <col min="15622" max="15622" width="12.42578125" style="1" customWidth="1"/>
    <col min="15623" max="15623" width="11.85546875" style="1" customWidth="1"/>
    <col min="15624" max="15624" width="12.28515625" style="1" customWidth="1"/>
    <col min="15625" max="15625" width="11.5703125" style="1" customWidth="1"/>
    <col min="15626" max="15626" width="14.140625" style="1" customWidth="1"/>
    <col min="15627" max="15872" width="9.140625" style="1"/>
    <col min="15873" max="15873" width="72.7109375" style="1" customWidth="1"/>
    <col min="15874" max="15874" width="10.28515625" style="1" customWidth="1"/>
    <col min="15875" max="15875" width="7.7109375" style="1" customWidth="1"/>
    <col min="15876" max="15877" width="11.42578125" style="1" customWidth="1"/>
    <col min="15878" max="15878" width="12.42578125" style="1" customWidth="1"/>
    <col min="15879" max="15879" width="11.85546875" style="1" customWidth="1"/>
    <col min="15880" max="15880" width="12.28515625" style="1" customWidth="1"/>
    <col min="15881" max="15881" width="11.5703125" style="1" customWidth="1"/>
    <col min="15882" max="15882" width="14.140625" style="1" customWidth="1"/>
    <col min="15883" max="16128" width="9.140625" style="1"/>
    <col min="16129" max="16129" width="72.7109375" style="1" customWidth="1"/>
    <col min="16130" max="16130" width="10.28515625" style="1" customWidth="1"/>
    <col min="16131" max="16131" width="7.7109375" style="1" customWidth="1"/>
    <col min="16132" max="16133" width="11.42578125" style="1" customWidth="1"/>
    <col min="16134" max="16134" width="12.42578125" style="1" customWidth="1"/>
    <col min="16135" max="16135" width="11.85546875" style="1" customWidth="1"/>
    <col min="16136" max="16136" width="12.28515625" style="1" customWidth="1"/>
    <col min="16137" max="16137" width="11.5703125" style="1" customWidth="1"/>
    <col min="16138" max="16138" width="14.140625" style="1" customWidth="1"/>
    <col min="16139" max="16384" width="9.140625" style="1"/>
  </cols>
  <sheetData>
    <row r="1" spans="1:11" ht="15" customHeight="1">
      <c r="A1" s="114"/>
      <c r="C1" s="116"/>
      <c r="G1" s="117" t="s">
        <v>416</v>
      </c>
      <c r="H1" s="117"/>
      <c r="I1" s="117"/>
    </row>
    <row r="2" spans="1:11" ht="16.5" customHeight="1">
      <c r="A2" s="118" t="s">
        <v>417</v>
      </c>
      <c r="B2" s="118"/>
      <c r="C2" s="118"/>
      <c r="D2" s="118"/>
      <c r="E2" s="118"/>
      <c r="F2" s="118"/>
      <c r="G2" s="118"/>
      <c r="H2" s="118"/>
    </row>
    <row r="3" spans="1:11" ht="11.85" customHeight="1">
      <c r="A3" s="120" t="s">
        <v>418</v>
      </c>
      <c r="B3" s="120"/>
      <c r="C3" s="120"/>
      <c r="D3" s="120"/>
      <c r="E3" s="120"/>
      <c r="F3" s="120"/>
      <c r="G3" s="120"/>
      <c r="H3" s="120"/>
    </row>
    <row r="4" spans="1:11" s="3" customFormat="1" ht="15.6" customHeight="1" thickBot="1">
      <c r="A4" s="121" t="s">
        <v>419</v>
      </c>
      <c r="B4" s="121"/>
      <c r="C4" s="121"/>
      <c r="D4" s="121"/>
      <c r="E4" s="121"/>
      <c r="F4" s="121"/>
      <c r="G4" s="121"/>
      <c r="H4" s="121"/>
      <c r="I4" s="122"/>
      <c r="J4" s="123" t="s">
        <v>6</v>
      </c>
    </row>
    <row r="5" spans="1:11" s="3" customFormat="1" ht="18" customHeight="1" thickBot="1">
      <c r="A5" s="124" t="s">
        <v>420</v>
      </c>
      <c r="B5" s="125" t="s">
        <v>8</v>
      </c>
      <c r="C5" s="126" t="s">
        <v>421</v>
      </c>
      <c r="D5" s="127" t="s">
        <v>422</v>
      </c>
      <c r="E5" s="128"/>
      <c r="F5" s="129" t="s">
        <v>423</v>
      </c>
      <c r="G5" s="130" t="s">
        <v>424</v>
      </c>
      <c r="H5" s="130" t="s">
        <v>425</v>
      </c>
      <c r="I5" s="131" t="s">
        <v>426</v>
      </c>
      <c r="J5" s="132" t="s">
        <v>427</v>
      </c>
    </row>
    <row r="6" spans="1:11" s="3" customFormat="1" ht="68.25" customHeight="1" thickBot="1">
      <c r="A6" s="133"/>
      <c r="B6" s="134"/>
      <c r="C6" s="135"/>
      <c r="D6" s="136" t="s">
        <v>14</v>
      </c>
      <c r="E6" s="137" t="s">
        <v>15</v>
      </c>
      <c r="F6" s="138"/>
      <c r="G6" s="139"/>
      <c r="H6" s="139"/>
      <c r="I6" s="140"/>
      <c r="J6" s="141"/>
    </row>
    <row r="7" spans="1:11" s="3" customFormat="1" ht="13.5" thickBot="1">
      <c r="A7" s="142" t="s">
        <v>19</v>
      </c>
      <c r="B7" s="143" t="s">
        <v>20</v>
      </c>
      <c r="C7" s="144">
        <v>1</v>
      </c>
      <c r="D7" s="145">
        <v>2</v>
      </c>
      <c r="E7" s="146">
        <v>3</v>
      </c>
      <c r="F7" s="147">
        <v>4</v>
      </c>
      <c r="G7" s="147">
        <v>5</v>
      </c>
      <c r="H7" s="147">
        <v>6</v>
      </c>
      <c r="I7" s="148" t="s">
        <v>428</v>
      </c>
      <c r="J7" s="149">
        <v>8</v>
      </c>
    </row>
    <row r="8" spans="1:11" s="3" customFormat="1" ht="27.75" customHeight="1">
      <c r="A8" s="150" t="s">
        <v>429</v>
      </c>
      <c r="B8" s="151"/>
      <c r="C8" s="152">
        <f t="shared" ref="C8:H8" si="0">C9+C185</f>
        <v>0</v>
      </c>
      <c r="D8" s="152">
        <f t="shared" si="0"/>
        <v>25048000</v>
      </c>
      <c r="E8" s="152">
        <f t="shared" si="0"/>
        <v>24843000</v>
      </c>
      <c r="F8" s="152">
        <f t="shared" si="0"/>
        <v>20519038</v>
      </c>
      <c r="G8" s="152">
        <f t="shared" si="0"/>
        <v>20519038</v>
      </c>
      <c r="H8" s="152">
        <f t="shared" si="0"/>
        <v>20519038</v>
      </c>
      <c r="I8" s="153">
        <f t="shared" ref="I8:I71" si="1">G8-H8</f>
        <v>0</v>
      </c>
      <c r="J8" s="154">
        <f>J9+J185</f>
        <v>20522284</v>
      </c>
    </row>
    <row r="9" spans="1:11" s="3" customFormat="1" ht="16.7" customHeight="1">
      <c r="A9" s="155" t="s">
        <v>430</v>
      </c>
      <c r="B9" s="156"/>
      <c r="C9" s="157">
        <f>C10+C333+C336</f>
        <v>0</v>
      </c>
      <c r="D9" s="157">
        <f>D10+D333+D336</f>
        <v>24295000</v>
      </c>
      <c r="E9" s="157">
        <f>E10+E333+E336</f>
        <v>23977000</v>
      </c>
      <c r="F9" s="157">
        <f>F10+F333+F336</f>
        <v>19708693</v>
      </c>
      <c r="G9" s="157">
        <f>G10+G333+G177</f>
        <v>19708693</v>
      </c>
      <c r="H9" s="157">
        <f>H10+H333+H177</f>
        <v>19708693</v>
      </c>
      <c r="I9" s="153">
        <f t="shared" si="1"/>
        <v>0</v>
      </c>
      <c r="J9" s="158">
        <f>J10+J333+J336</f>
        <v>19711521</v>
      </c>
    </row>
    <row r="10" spans="1:11" s="3" customFormat="1" ht="15.75" customHeight="1">
      <c r="A10" s="159" t="s">
        <v>431</v>
      </c>
      <c r="B10" s="160" t="s">
        <v>432</v>
      </c>
      <c r="C10" s="161">
        <f t="shared" ref="C10:H10" si="2">C11+C43+C99+C113+C117+C119+C135+C143+C150</f>
        <v>0</v>
      </c>
      <c r="D10" s="161">
        <f t="shared" si="2"/>
        <v>24295000</v>
      </c>
      <c r="E10" s="161">
        <f t="shared" si="2"/>
        <v>23977000</v>
      </c>
      <c r="F10" s="161">
        <f t="shared" si="2"/>
        <v>19708693</v>
      </c>
      <c r="G10" s="161">
        <f t="shared" si="2"/>
        <v>19708693</v>
      </c>
      <c r="H10" s="161">
        <f t="shared" si="2"/>
        <v>19708693</v>
      </c>
      <c r="I10" s="153">
        <f t="shared" si="1"/>
        <v>0</v>
      </c>
      <c r="J10" s="162">
        <f>J11+J43+J99+J113+J117+J119+J135+J143+J150</f>
        <v>19711521</v>
      </c>
    </row>
    <row r="11" spans="1:11" s="3" customFormat="1" ht="15" customHeight="1">
      <c r="A11" s="163" t="s">
        <v>433</v>
      </c>
      <c r="B11" s="160">
        <v>10</v>
      </c>
      <c r="C11" s="161">
        <f t="shared" ref="C11:H11" si="3">C12+C28+C36</f>
        <v>0</v>
      </c>
      <c r="D11" s="161">
        <f t="shared" si="3"/>
        <v>20404000</v>
      </c>
      <c r="E11" s="161">
        <f t="shared" si="3"/>
        <v>20315000</v>
      </c>
      <c r="F11" s="161">
        <f t="shared" si="3"/>
        <v>17045314</v>
      </c>
      <c r="G11" s="161">
        <f t="shared" si="3"/>
        <v>17045314</v>
      </c>
      <c r="H11" s="161">
        <f t="shared" si="3"/>
        <v>17045314</v>
      </c>
      <c r="I11" s="153">
        <f t="shared" si="1"/>
        <v>0</v>
      </c>
      <c r="J11" s="162">
        <f>J12+J28+J36</f>
        <v>17131044</v>
      </c>
    </row>
    <row r="12" spans="1:11" s="3" customFormat="1" ht="27" customHeight="1">
      <c r="A12" s="164" t="s">
        <v>434</v>
      </c>
      <c r="B12" s="165" t="s">
        <v>435</v>
      </c>
      <c r="C12" s="166">
        <f t="shared" ref="C12:H12" si="4">C13+C14+C15+C16+C17+C18+C19+C20+C21+C22+C23+C24+C25+C26+C27</f>
        <v>0</v>
      </c>
      <c r="D12" s="166">
        <f t="shared" si="4"/>
        <v>19637000</v>
      </c>
      <c r="E12" s="166">
        <f t="shared" si="4"/>
        <v>19551000</v>
      </c>
      <c r="F12" s="166">
        <f t="shared" si="4"/>
        <v>16424421</v>
      </c>
      <c r="G12" s="166">
        <f t="shared" si="4"/>
        <v>16424421</v>
      </c>
      <c r="H12" s="166">
        <f t="shared" si="4"/>
        <v>16424421</v>
      </c>
      <c r="I12" s="153">
        <f t="shared" si="1"/>
        <v>0</v>
      </c>
      <c r="J12" s="167">
        <f>J13+J14+J15+J16+J17+J18+J19+J20+J21+J22+J23+J24+J25+J26+J27</f>
        <v>16508766</v>
      </c>
    </row>
    <row r="13" spans="1:11" s="3" customFormat="1" ht="15" customHeight="1">
      <c r="A13" s="168" t="s">
        <v>436</v>
      </c>
      <c r="B13" s="169" t="s">
        <v>437</v>
      </c>
      <c r="C13" s="166"/>
      <c r="D13" s="170">
        <v>10472000</v>
      </c>
      <c r="E13" s="170">
        <v>10446000</v>
      </c>
      <c r="F13" s="171">
        <f t="shared" ref="F13:G42" si="5">G13</f>
        <v>9623817</v>
      </c>
      <c r="G13" s="171">
        <f t="shared" si="5"/>
        <v>9623817</v>
      </c>
      <c r="H13" s="171">
        <v>9623817</v>
      </c>
      <c r="I13" s="172">
        <f t="shared" si="1"/>
        <v>0</v>
      </c>
      <c r="J13" s="173">
        <v>9678032</v>
      </c>
      <c r="K13" s="174"/>
    </row>
    <row r="14" spans="1:11" s="3" customFormat="1" ht="18" customHeight="1">
      <c r="A14" s="168" t="s">
        <v>438</v>
      </c>
      <c r="B14" s="169" t="s">
        <v>439</v>
      </c>
      <c r="C14" s="171"/>
      <c r="D14" s="170"/>
      <c r="E14" s="171"/>
      <c r="F14" s="171">
        <f t="shared" si="5"/>
        <v>0</v>
      </c>
      <c r="G14" s="171">
        <f t="shared" si="5"/>
        <v>0</v>
      </c>
      <c r="H14" s="171"/>
      <c r="I14" s="172">
        <f t="shared" si="1"/>
        <v>0</v>
      </c>
      <c r="J14" s="173">
        <v>0</v>
      </c>
      <c r="K14" s="174"/>
    </row>
    <row r="15" spans="1:11" s="3" customFormat="1" ht="13.7" customHeight="1">
      <c r="A15" s="168" t="s">
        <v>440</v>
      </c>
      <c r="B15" s="169" t="s">
        <v>441</v>
      </c>
      <c r="C15" s="171"/>
      <c r="D15" s="170"/>
      <c r="E15" s="171"/>
      <c r="F15" s="171">
        <f t="shared" si="5"/>
        <v>0</v>
      </c>
      <c r="G15" s="171">
        <f t="shared" si="5"/>
        <v>0</v>
      </c>
      <c r="H15" s="171"/>
      <c r="I15" s="172">
        <f t="shared" si="1"/>
        <v>0</v>
      </c>
      <c r="J15" s="173"/>
      <c r="K15" s="174"/>
    </row>
    <row r="16" spans="1:11" s="3" customFormat="1" ht="14.25" customHeight="1">
      <c r="A16" s="168" t="s">
        <v>442</v>
      </c>
      <c r="B16" s="169" t="s">
        <v>443</v>
      </c>
      <c r="C16" s="171"/>
      <c r="D16" s="170">
        <v>6349000</v>
      </c>
      <c r="E16" s="170">
        <v>6325000</v>
      </c>
      <c r="F16" s="171">
        <f t="shared" si="5"/>
        <v>4657465</v>
      </c>
      <c r="G16" s="171">
        <f t="shared" si="5"/>
        <v>4657465</v>
      </c>
      <c r="H16" s="171">
        <v>4657465</v>
      </c>
      <c r="I16" s="172">
        <f t="shared" si="1"/>
        <v>0</v>
      </c>
      <c r="J16" s="173">
        <v>4657343</v>
      </c>
      <c r="K16" s="174"/>
    </row>
    <row r="17" spans="1:11" s="3" customFormat="1" ht="13.7" customHeight="1">
      <c r="A17" s="168" t="s">
        <v>444</v>
      </c>
      <c r="B17" s="169" t="s">
        <v>445</v>
      </c>
      <c r="C17" s="171"/>
      <c r="D17" s="170">
        <v>1005000</v>
      </c>
      <c r="E17" s="170">
        <v>1005000</v>
      </c>
      <c r="F17" s="171">
        <f t="shared" si="5"/>
        <v>912346</v>
      </c>
      <c r="G17" s="171">
        <f t="shared" si="5"/>
        <v>912346</v>
      </c>
      <c r="H17" s="171">
        <v>912346</v>
      </c>
      <c r="I17" s="172">
        <f t="shared" si="1"/>
        <v>0</v>
      </c>
      <c r="J17" s="173">
        <v>912116</v>
      </c>
      <c r="K17" s="174"/>
    </row>
    <row r="18" spans="1:11" s="3" customFormat="1" ht="16.5" customHeight="1">
      <c r="A18" s="168" t="s">
        <v>446</v>
      </c>
      <c r="B18" s="169" t="s">
        <v>447</v>
      </c>
      <c r="C18" s="171"/>
      <c r="D18" s="170"/>
      <c r="E18" s="171"/>
      <c r="F18" s="171">
        <f t="shared" si="5"/>
        <v>0</v>
      </c>
      <c r="G18" s="171">
        <f t="shared" si="5"/>
        <v>0</v>
      </c>
      <c r="H18" s="171"/>
      <c r="I18" s="172">
        <f t="shared" si="1"/>
        <v>0</v>
      </c>
      <c r="J18" s="173"/>
      <c r="K18" s="174"/>
    </row>
    <row r="19" spans="1:11" s="3" customFormat="1" ht="17.25" customHeight="1">
      <c r="A19" s="168" t="s">
        <v>448</v>
      </c>
      <c r="B19" s="169" t="s">
        <v>449</v>
      </c>
      <c r="C19" s="171"/>
      <c r="D19" s="170">
        <v>0</v>
      </c>
      <c r="E19" s="170">
        <v>0</v>
      </c>
      <c r="F19" s="171">
        <f t="shared" si="5"/>
        <v>0</v>
      </c>
      <c r="G19" s="171">
        <f t="shared" si="5"/>
        <v>0</v>
      </c>
      <c r="H19" s="171">
        <v>0</v>
      </c>
      <c r="I19" s="172">
        <f t="shared" si="1"/>
        <v>0</v>
      </c>
      <c r="J19" s="173"/>
      <c r="K19" s="174"/>
    </row>
    <row r="20" spans="1:11" s="3" customFormat="1" ht="17.25" customHeight="1">
      <c r="A20" s="168" t="s">
        <v>450</v>
      </c>
      <c r="B20" s="169" t="s">
        <v>451</v>
      </c>
      <c r="C20" s="171"/>
      <c r="D20" s="170"/>
      <c r="E20" s="171"/>
      <c r="F20" s="171">
        <f t="shared" si="5"/>
        <v>0</v>
      </c>
      <c r="G20" s="171">
        <f t="shared" si="5"/>
        <v>0</v>
      </c>
      <c r="H20" s="171"/>
      <c r="I20" s="172">
        <f t="shared" si="1"/>
        <v>0</v>
      </c>
      <c r="J20" s="173"/>
      <c r="K20" s="174"/>
    </row>
    <row r="21" spans="1:11" s="3" customFormat="1" ht="14.25" customHeight="1">
      <c r="A21" s="168" t="s">
        <v>452</v>
      </c>
      <c r="B21" s="169" t="s">
        <v>453</v>
      </c>
      <c r="C21" s="171"/>
      <c r="D21" s="170">
        <v>624000</v>
      </c>
      <c r="E21" s="170">
        <v>624000</v>
      </c>
      <c r="F21" s="171">
        <f t="shared" si="5"/>
        <v>584605</v>
      </c>
      <c r="G21" s="171">
        <f t="shared" si="5"/>
        <v>584605</v>
      </c>
      <c r="H21" s="171">
        <v>584605</v>
      </c>
      <c r="I21" s="172">
        <f t="shared" si="1"/>
        <v>0</v>
      </c>
      <c r="J21" s="173">
        <v>585912</v>
      </c>
      <c r="K21" s="174"/>
    </row>
    <row r="22" spans="1:11" s="3" customFormat="1" ht="14.25" customHeight="1">
      <c r="A22" s="168" t="s">
        <v>454</v>
      </c>
      <c r="B22" s="169" t="s">
        <v>455</v>
      </c>
      <c r="C22" s="171"/>
      <c r="D22" s="170">
        <v>12000</v>
      </c>
      <c r="E22" s="170">
        <v>12000</v>
      </c>
      <c r="F22" s="171">
        <f t="shared" si="5"/>
        <v>7700</v>
      </c>
      <c r="G22" s="171">
        <f t="shared" si="5"/>
        <v>7700</v>
      </c>
      <c r="H22" s="171">
        <v>7700</v>
      </c>
      <c r="I22" s="172">
        <f t="shared" si="1"/>
        <v>0</v>
      </c>
      <c r="J22" s="173">
        <v>7700</v>
      </c>
      <c r="K22" s="174"/>
    </row>
    <row r="23" spans="1:11" s="3" customFormat="1" ht="16.5" customHeight="1">
      <c r="A23" s="175" t="s">
        <v>456</v>
      </c>
      <c r="B23" s="176" t="s">
        <v>457</v>
      </c>
      <c r="C23" s="171"/>
      <c r="D23" s="170"/>
      <c r="E23" s="171"/>
      <c r="F23" s="171">
        <f t="shared" si="5"/>
        <v>0</v>
      </c>
      <c r="G23" s="171">
        <f t="shared" si="5"/>
        <v>0</v>
      </c>
      <c r="H23" s="171"/>
      <c r="I23" s="172">
        <f t="shared" si="1"/>
        <v>0</v>
      </c>
      <c r="J23" s="173"/>
      <c r="K23" s="174"/>
    </row>
    <row r="24" spans="1:11" s="3" customFormat="1" ht="18" customHeight="1">
      <c r="A24" s="175" t="s">
        <v>458</v>
      </c>
      <c r="B24" s="176" t="s">
        <v>459</v>
      </c>
      <c r="C24" s="171"/>
      <c r="D24" s="170"/>
      <c r="E24" s="171"/>
      <c r="F24" s="171">
        <f t="shared" si="5"/>
        <v>0</v>
      </c>
      <c r="G24" s="171">
        <f t="shared" si="5"/>
        <v>0</v>
      </c>
      <c r="H24" s="171"/>
      <c r="I24" s="172">
        <f t="shared" si="1"/>
        <v>0</v>
      </c>
      <c r="J24" s="173"/>
      <c r="K24" s="174"/>
    </row>
    <row r="25" spans="1:11" s="3" customFormat="1" ht="15.75" customHeight="1">
      <c r="A25" s="175" t="s">
        <v>460</v>
      </c>
      <c r="B25" s="176" t="s">
        <v>461</v>
      </c>
      <c r="C25" s="171"/>
      <c r="D25" s="170"/>
      <c r="E25" s="171"/>
      <c r="F25" s="171">
        <f t="shared" si="5"/>
        <v>0</v>
      </c>
      <c r="G25" s="171">
        <f t="shared" si="5"/>
        <v>0</v>
      </c>
      <c r="H25" s="171"/>
      <c r="I25" s="172">
        <f t="shared" si="1"/>
        <v>0</v>
      </c>
      <c r="J25" s="173"/>
      <c r="K25" s="174"/>
    </row>
    <row r="26" spans="1:11" s="3" customFormat="1" ht="16.5" customHeight="1">
      <c r="A26" s="175" t="s">
        <v>462</v>
      </c>
      <c r="B26" s="176" t="s">
        <v>463</v>
      </c>
      <c r="C26" s="171"/>
      <c r="D26" s="170">
        <v>695000</v>
      </c>
      <c r="E26" s="170">
        <v>689000</v>
      </c>
      <c r="F26" s="171">
        <f t="shared" si="5"/>
        <v>564654</v>
      </c>
      <c r="G26" s="171">
        <f t="shared" si="5"/>
        <v>564654</v>
      </c>
      <c r="H26" s="171">
        <v>564654</v>
      </c>
      <c r="I26" s="172">
        <f t="shared" si="1"/>
        <v>0</v>
      </c>
      <c r="J26" s="173">
        <v>572761</v>
      </c>
      <c r="K26" s="174"/>
    </row>
    <row r="27" spans="1:11" s="3" customFormat="1" ht="16.5" customHeight="1">
      <c r="A27" s="168" t="s">
        <v>464</v>
      </c>
      <c r="B27" s="176" t="s">
        <v>465</v>
      </c>
      <c r="C27" s="171"/>
      <c r="D27" s="170">
        <v>480000</v>
      </c>
      <c r="E27" s="170">
        <v>450000</v>
      </c>
      <c r="F27" s="171">
        <f t="shared" si="5"/>
        <v>73834</v>
      </c>
      <c r="G27" s="171">
        <f t="shared" si="5"/>
        <v>73834</v>
      </c>
      <c r="H27" s="171">
        <v>73834</v>
      </c>
      <c r="I27" s="172">
        <f t="shared" si="1"/>
        <v>0</v>
      </c>
      <c r="J27" s="173">
        <v>94902</v>
      </c>
      <c r="K27" s="174"/>
    </row>
    <row r="28" spans="1:11" s="3" customFormat="1" ht="15.75" customHeight="1">
      <c r="A28" s="177" t="s">
        <v>466</v>
      </c>
      <c r="B28" s="178" t="s">
        <v>467</v>
      </c>
      <c r="C28" s="166">
        <f>C29+C30+C31+C32+C33+C34+C35</f>
        <v>0</v>
      </c>
      <c r="D28" s="166">
        <f>D29+D30+D31+D32+D33+D34+D35</f>
        <v>260000</v>
      </c>
      <c r="E28" s="166">
        <f>E29+E30+E31+E32+E33+E34+E35</f>
        <v>260000</v>
      </c>
      <c r="F28" s="179">
        <f t="shared" si="5"/>
        <v>242676</v>
      </c>
      <c r="G28" s="179">
        <f t="shared" si="5"/>
        <v>242676</v>
      </c>
      <c r="H28" s="166">
        <f>H29+H30+H31+H32+H33+H34+H35</f>
        <v>242676</v>
      </c>
      <c r="I28" s="153">
        <f t="shared" si="1"/>
        <v>0</v>
      </c>
      <c r="J28" s="167">
        <f>J29+J30+J31+J32+J33+J34+J35</f>
        <v>242676</v>
      </c>
      <c r="K28" s="174"/>
    </row>
    <row r="29" spans="1:11" s="3" customFormat="1" ht="13.5" customHeight="1">
      <c r="A29" s="175" t="s">
        <v>468</v>
      </c>
      <c r="B29" s="176" t="s">
        <v>469</v>
      </c>
      <c r="C29" s="171"/>
      <c r="D29" s="170"/>
      <c r="E29" s="171"/>
      <c r="F29" s="171">
        <f t="shared" si="5"/>
        <v>0</v>
      </c>
      <c r="G29" s="171">
        <f t="shared" si="5"/>
        <v>0</v>
      </c>
      <c r="H29" s="171"/>
      <c r="I29" s="172">
        <f t="shared" si="1"/>
        <v>0</v>
      </c>
      <c r="J29" s="173"/>
      <c r="K29" s="174"/>
    </row>
    <row r="30" spans="1:11" s="3" customFormat="1" ht="15" customHeight="1">
      <c r="A30" s="168" t="s">
        <v>470</v>
      </c>
      <c r="B30" s="176" t="s">
        <v>471</v>
      </c>
      <c r="C30" s="171"/>
      <c r="D30" s="170"/>
      <c r="E30" s="171"/>
      <c r="F30" s="171">
        <f t="shared" si="5"/>
        <v>0</v>
      </c>
      <c r="G30" s="171">
        <f t="shared" si="5"/>
        <v>0</v>
      </c>
      <c r="H30" s="171"/>
      <c r="I30" s="172">
        <f t="shared" si="1"/>
        <v>0</v>
      </c>
      <c r="J30" s="173"/>
      <c r="K30" s="174"/>
    </row>
    <row r="31" spans="1:11" s="3" customFormat="1" ht="15.75" customHeight="1">
      <c r="A31" s="168" t="s">
        <v>472</v>
      </c>
      <c r="B31" s="176" t="s">
        <v>473</v>
      </c>
      <c r="C31" s="171"/>
      <c r="D31" s="170"/>
      <c r="E31" s="171"/>
      <c r="F31" s="171">
        <f t="shared" si="5"/>
        <v>0</v>
      </c>
      <c r="G31" s="171">
        <f t="shared" si="5"/>
        <v>0</v>
      </c>
      <c r="H31" s="171"/>
      <c r="I31" s="172">
        <f t="shared" si="1"/>
        <v>0</v>
      </c>
      <c r="J31" s="173"/>
      <c r="K31" s="174"/>
    </row>
    <row r="32" spans="1:11" s="3" customFormat="1" ht="15" customHeight="1">
      <c r="A32" s="168" t="s">
        <v>474</v>
      </c>
      <c r="B32" s="176" t="s">
        <v>475</v>
      </c>
      <c r="C32" s="171"/>
      <c r="D32" s="170"/>
      <c r="E32" s="171"/>
      <c r="F32" s="171">
        <f t="shared" si="5"/>
        <v>0</v>
      </c>
      <c r="G32" s="171">
        <f t="shared" si="5"/>
        <v>0</v>
      </c>
      <c r="H32" s="171"/>
      <c r="I32" s="172">
        <f t="shared" si="1"/>
        <v>0</v>
      </c>
      <c r="J32" s="173"/>
      <c r="K32" s="174"/>
    </row>
    <row r="33" spans="1:11" s="3" customFormat="1" ht="15.75" customHeight="1">
      <c r="A33" s="175" t="s">
        <v>476</v>
      </c>
      <c r="B33" s="176" t="s">
        <v>477</v>
      </c>
      <c r="C33" s="171"/>
      <c r="D33" s="170"/>
      <c r="E33" s="171"/>
      <c r="F33" s="171">
        <f t="shared" si="5"/>
        <v>0</v>
      </c>
      <c r="G33" s="171">
        <f t="shared" si="5"/>
        <v>0</v>
      </c>
      <c r="H33" s="171"/>
      <c r="I33" s="172">
        <f t="shared" si="1"/>
        <v>0</v>
      </c>
      <c r="J33" s="173"/>
      <c r="K33" s="174"/>
    </row>
    <row r="34" spans="1:11" s="3" customFormat="1" ht="14.25" customHeight="1">
      <c r="A34" s="175" t="s">
        <v>478</v>
      </c>
      <c r="B34" s="176" t="s">
        <v>479</v>
      </c>
      <c r="C34" s="171"/>
      <c r="D34" s="170">
        <v>260000</v>
      </c>
      <c r="E34" s="170">
        <v>260000</v>
      </c>
      <c r="F34" s="171">
        <f t="shared" si="5"/>
        <v>242676</v>
      </c>
      <c r="G34" s="171">
        <f t="shared" si="5"/>
        <v>242676</v>
      </c>
      <c r="H34" s="171">
        <v>242676</v>
      </c>
      <c r="I34" s="172">
        <f t="shared" si="1"/>
        <v>0</v>
      </c>
      <c r="J34" s="173">
        <v>242676</v>
      </c>
      <c r="K34" s="174"/>
    </row>
    <row r="35" spans="1:11" s="3" customFormat="1" ht="15.75" customHeight="1">
      <c r="A35" s="168" t="s">
        <v>480</v>
      </c>
      <c r="B35" s="176" t="s">
        <v>481</v>
      </c>
      <c r="C35" s="171"/>
      <c r="D35" s="170"/>
      <c r="E35" s="171"/>
      <c r="F35" s="171">
        <f t="shared" si="5"/>
        <v>0</v>
      </c>
      <c r="G35" s="171">
        <f t="shared" si="5"/>
        <v>0</v>
      </c>
      <c r="H35" s="171"/>
      <c r="I35" s="172">
        <f t="shared" si="1"/>
        <v>0</v>
      </c>
      <c r="J35" s="173"/>
      <c r="K35" s="174"/>
    </row>
    <row r="36" spans="1:11" s="3" customFormat="1" ht="13.5" customHeight="1">
      <c r="A36" s="177" t="s">
        <v>482</v>
      </c>
      <c r="B36" s="178" t="s">
        <v>483</v>
      </c>
      <c r="C36" s="166">
        <f>C37+C38+C39+C40+C41+C42</f>
        <v>0</v>
      </c>
      <c r="D36" s="166">
        <f>D37+D38+D39+D40+D41+D42</f>
        <v>507000</v>
      </c>
      <c r="E36" s="166">
        <f>E37+E38+E39+E40+E41+E42</f>
        <v>504000</v>
      </c>
      <c r="F36" s="171">
        <f t="shared" si="5"/>
        <v>378217</v>
      </c>
      <c r="G36" s="171">
        <f t="shared" si="5"/>
        <v>378217</v>
      </c>
      <c r="H36" s="166">
        <f>H37+H38+H39+H40+H41+H42</f>
        <v>378217</v>
      </c>
      <c r="I36" s="153">
        <f t="shared" si="1"/>
        <v>0</v>
      </c>
      <c r="J36" s="167">
        <f>J37+J38+J39+J40+J41+J42</f>
        <v>379602</v>
      </c>
      <c r="K36" s="174"/>
    </row>
    <row r="37" spans="1:11" s="3" customFormat="1" ht="12.75" customHeight="1">
      <c r="A37" s="175" t="s">
        <v>484</v>
      </c>
      <c r="B37" s="176" t="s">
        <v>485</v>
      </c>
      <c r="C37" s="180"/>
      <c r="D37" s="170">
        <v>10000</v>
      </c>
      <c r="E37" s="171">
        <v>10000</v>
      </c>
      <c r="F37" s="171">
        <f t="shared" si="5"/>
        <v>8159</v>
      </c>
      <c r="G37" s="171">
        <f t="shared" si="5"/>
        <v>8159</v>
      </c>
      <c r="H37" s="171">
        <v>8159</v>
      </c>
      <c r="I37" s="172">
        <f t="shared" si="1"/>
        <v>0</v>
      </c>
      <c r="J37" s="173">
        <v>8164</v>
      </c>
      <c r="K37" s="174"/>
    </row>
    <row r="38" spans="1:11" s="3" customFormat="1" ht="12.75" customHeight="1">
      <c r="A38" s="175" t="s">
        <v>486</v>
      </c>
      <c r="B38" s="176" t="s">
        <v>487</v>
      </c>
      <c r="C38" s="180"/>
      <c r="D38" s="170"/>
      <c r="E38" s="171"/>
      <c r="F38" s="171">
        <f t="shared" si="5"/>
        <v>0</v>
      </c>
      <c r="G38" s="171">
        <f t="shared" si="5"/>
        <v>0</v>
      </c>
      <c r="H38" s="171">
        <v>0</v>
      </c>
      <c r="I38" s="172">
        <f t="shared" si="1"/>
        <v>0</v>
      </c>
      <c r="J38" s="173"/>
      <c r="K38" s="174"/>
    </row>
    <row r="39" spans="1:11" s="3" customFormat="1">
      <c r="A39" s="175" t="s">
        <v>488</v>
      </c>
      <c r="B39" s="176" t="s">
        <v>489</v>
      </c>
      <c r="C39" s="180"/>
      <c r="D39" s="170"/>
      <c r="E39" s="171"/>
      <c r="F39" s="171">
        <f t="shared" si="5"/>
        <v>0</v>
      </c>
      <c r="G39" s="171">
        <f t="shared" si="5"/>
        <v>0</v>
      </c>
      <c r="H39" s="171">
        <v>0</v>
      </c>
      <c r="I39" s="172">
        <f t="shared" si="1"/>
        <v>0</v>
      </c>
      <c r="J39" s="173"/>
      <c r="K39" s="174"/>
    </row>
    <row r="40" spans="1:11" s="3" customFormat="1">
      <c r="A40" s="175" t="s">
        <v>490</v>
      </c>
      <c r="B40" s="176" t="s">
        <v>491</v>
      </c>
      <c r="C40" s="180"/>
      <c r="D40" s="170"/>
      <c r="E40" s="171"/>
      <c r="F40" s="171">
        <f t="shared" si="5"/>
        <v>0</v>
      </c>
      <c r="G40" s="171">
        <f t="shared" si="5"/>
        <v>0</v>
      </c>
      <c r="H40" s="171">
        <v>0</v>
      </c>
      <c r="I40" s="172">
        <f t="shared" si="1"/>
        <v>0</v>
      </c>
      <c r="J40" s="173"/>
      <c r="K40" s="174"/>
    </row>
    <row r="41" spans="1:11" s="3" customFormat="1" ht="14.25" customHeight="1">
      <c r="A41" s="175" t="s">
        <v>492</v>
      </c>
      <c r="B41" s="176" t="s">
        <v>493</v>
      </c>
      <c r="C41" s="180"/>
      <c r="D41" s="170"/>
      <c r="E41" s="171"/>
      <c r="F41" s="171">
        <f t="shared" si="5"/>
        <v>0</v>
      </c>
      <c r="G41" s="171">
        <f t="shared" si="5"/>
        <v>0</v>
      </c>
      <c r="H41" s="171">
        <v>0</v>
      </c>
      <c r="I41" s="172">
        <f t="shared" si="1"/>
        <v>0</v>
      </c>
      <c r="J41" s="173"/>
      <c r="K41" s="174"/>
    </row>
    <row r="42" spans="1:11" s="3" customFormat="1" ht="14.25" customHeight="1">
      <c r="A42" s="168" t="s">
        <v>494</v>
      </c>
      <c r="B42" s="176" t="s">
        <v>495</v>
      </c>
      <c r="C42" s="171"/>
      <c r="D42" s="170">
        <v>497000</v>
      </c>
      <c r="E42" s="170">
        <v>494000</v>
      </c>
      <c r="F42" s="171">
        <f t="shared" si="5"/>
        <v>370058</v>
      </c>
      <c r="G42" s="171">
        <f t="shared" si="5"/>
        <v>370058</v>
      </c>
      <c r="H42" s="171">
        <v>370058</v>
      </c>
      <c r="I42" s="172">
        <f t="shared" si="1"/>
        <v>0</v>
      </c>
      <c r="J42" s="173">
        <v>371438</v>
      </c>
      <c r="K42" s="174"/>
    </row>
    <row r="43" spans="1:11" s="3" customFormat="1" ht="26.25" customHeight="1">
      <c r="A43" s="181" t="s">
        <v>496</v>
      </c>
      <c r="B43" s="178" t="s">
        <v>497</v>
      </c>
      <c r="C43" s="166">
        <f>C44+C55+C56+C59+C64+C68+C71+C72+C73+C74+C75+C76+C77+C78+C79+C80+C81+C82+C83+C84+C85+C88+C89+C90</f>
        <v>0</v>
      </c>
      <c r="D43" s="166">
        <f>D44+D55+D56+D59+D64+D68+D71+D72+D73+D74+D75+D76+D77+D78+D79+D80+D81+D82+D83+D84+D85+D88+D89+D90</f>
        <v>3731000</v>
      </c>
      <c r="E43" s="166">
        <f>E44+E55+E56+E59+E64+E68+E71+E72+E73+E74+E75+E76+E77+E78+E79+E80+E81+E82+E83+E84+E85+E88+E89+E90</f>
        <v>3502000</v>
      </c>
      <c r="F43" s="171">
        <f>F44+F55+F56+F59+F64+F68+F71+F72+F73+F74+F75+F76+F77+F78+F79+F80+F90</f>
        <v>2512514</v>
      </c>
      <c r="G43" s="171">
        <f>G44+G55+G56+G59+G64+G68+G71+G72+G73+G74+G75+G76+G77+G78+G79+G80+G90</f>
        <v>2512514</v>
      </c>
      <c r="H43" s="166">
        <f>H44+H55+H56+H59+H64+H68+H71+H72+H73+H74+H75+H76+H77+H78+H79+H80+H81+H82+H83+H84+H85+H88+H89+H90</f>
        <v>2512514</v>
      </c>
      <c r="I43" s="153">
        <f t="shared" si="1"/>
        <v>0</v>
      </c>
      <c r="J43" s="167">
        <f>J44+J55+J56+J59+J64+J68+J71+J72+J73+J74+J75+J76+J77+J78+J79+J80+J81+J82+J83+J84+J85+J88+J89+J90</f>
        <v>2428351</v>
      </c>
      <c r="K43" s="174"/>
    </row>
    <row r="44" spans="1:11" s="3" customFormat="1" ht="15.75" customHeight="1">
      <c r="A44" s="177" t="s">
        <v>498</v>
      </c>
      <c r="B44" s="178" t="s">
        <v>499</v>
      </c>
      <c r="C44" s="166">
        <f>C45+C46+C47+C48+C49+C50+C51+C52+C53+C54</f>
        <v>0</v>
      </c>
      <c r="D44" s="166">
        <f>D45+D46+D47+D48+D49+D50+D51+D52+D53+D54</f>
        <v>1077000</v>
      </c>
      <c r="E44" s="166">
        <f>E45+E46+E47+E48+E49+E50+E51+E52+E53+E54</f>
        <v>1077000</v>
      </c>
      <c r="F44" s="171">
        <f t="shared" ref="F44:G60" si="6">G44</f>
        <v>708325</v>
      </c>
      <c r="G44" s="171">
        <f t="shared" si="6"/>
        <v>708325</v>
      </c>
      <c r="H44" s="166">
        <f>H45+H46+H47+H48+H49+H50+H51+H52+H53+H54</f>
        <v>708325</v>
      </c>
      <c r="I44" s="153">
        <f t="shared" si="1"/>
        <v>0</v>
      </c>
      <c r="J44" s="167">
        <f>J45+J46+J47+J48+J49+J50+J51+J52+J53+J54</f>
        <v>706266</v>
      </c>
      <c r="K44" s="174"/>
    </row>
    <row r="45" spans="1:11" s="3" customFormat="1">
      <c r="A45" s="175" t="s">
        <v>500</v>
      </c>
      <c r="B45" s="176" t="s">
        <v>501</v>
      </c>
      <c r="C45" s="171"/>
      <c r="D45" s="170">
        <v>26000</v>
      </c>
      <c r="E45" s="170">
        <v>26000</v>
      </c>
      <c r="F45" s="171">
        <f t="shared" si="6"/>
        <v>21198</v>
      </c>
      <c r="G45" s="171">
        <f t="shared" si="6"/>
        <v>21198</v>
      </c>
      <c r="H45" s="171">
        <v>21198</v>
      </c>
      <c r="I45" s="172">
        <f t="shared" si="1"/>
        <v>0</v>
      </c>
      <c r="J45" s="173">
        <v>21984</v>
      </c>
      <c r="K45" s="174"/>
    </row>
    <row r="46" spans="1:11" s="3" customFormat="1">
      <c r="A46" s="175" t="s">
        <v>502</v>
      </c>
      <c r="B46" s="176" t="s">
        <v>503</v>
      </c>
      <c r="C46" s="171"/>
      <c r="D46" s="170">
        <v>32000</v>
      </c>
      <c r="E46" s="171">
        <v>32000</v>
      </c>
      <c r="F46" s="171">
        <f t="shared" si="6"/>
        <v>28257</v>
      </c>
      <c r="G46" s="171">
        <f t="shared" si="6"/>
        <v>28257</v>
      </c>
      <c r="H46" s="171">
        <v>28257</v>
      </c>
      <c r="I46" s="172">
        <f t="shared" si="1"/>
        <v>0</v>
      </c>
      <c r="J46" s="173">
        <v>24855</v>
      </c>
      <c r="K46" s="174"/>
    </row>
    <row r="47" spans="1:11" s="3" customFormat="1">
      <c r="A47" s="175" t="s">
        <v>504</v>
      </c>
      <c r="B47" s="176" t="s">
        <v>505</v>
      </c>
      <c r="C47" s="171"/>
      <c r="D47" s="170">
        <v>530000</v>
      </c>
      <c r="E47" s="170">
        <v>530000</v>
      </c>
      <c r="F47" s="171">
        <f t="shared" si="6"/>
        <v>365019</v>
      </c>
      <c r="G47" s="171">
        <f t="shared" si="6"/>
        <v>365019</v>
      </c>
      <c r="H47" s="171">
        <v>365019</v>
      </c>
      <c r="I47" s="172">
        <f t="shared" si="1"/>
        <v>0</v>
      </c>
      <c r="J47" s="173">
        <v>364818</v>
      </c>
      <c r="K47" s="174"/>
    </row>
    <row r="48" spans="1:11" s="3" customFormat="1">
      <c r="A48" s="175" t="s">
        <v>506</v>
      </c>
      <c r="B48" s="176" t="s">
        <v>507</v>
      </c>
      <c r="C48" s="171"/>
      <c r="D48" s="170">
        <v>90000</v>
      </c>
      <c r="E48" s="170">
        <v>90000</v>
      </c>
      <c r="F48" s="171">
        <f t="shared" si="6"/>
        <v>59043</v>
      </c>
      <c r="G48" s="171">
        <f t="shared" si="6"/>
        <v>59043</v>
      </c>
      <c r="H48" s="171">
        <v>59043</v>
      </c>
      <c r="I48" s="172">
        <f t="shared" si="1"/>
        <v>0</v>
      </c>
      <c r="J48" s="173">
        <v>58708</v>
      </c>
      <c r="K48" s="174"/>
    </row>
    <row r="49" spans="1:11" s="3" customFormat="1">
      <c r="A49" s="175" t="s">
        <v>508</v>
      </c>
      <c r="B49" s="176" t="s">
        <v>509</v>
      </c>
      <c r="C49" s="171"/>
      <c r="D49" s="170">
        <v>28000</v>
      </c>
      <c r="E49" s="170">
        <v>28000</v>
      </c>
      <c r="F49" s="171">
        <f t="shared" si="6"/>
        <v>17897</v>
      </c>
      <c r="G49" s="171">
        <f t="shared" si="6"/>
        <v>17897</v>
      </c>
      <c r="H49" s="39">
        <v>17897</v>
      </c>
      <c r="I49" s="172">
        <f t="shared" si="1"/>
        <v>0</v>
      </c>
      <c r="J49" s="173">
        <v>16711</v>
      </c>
      <c r="K49" s="174"/>
    </row>
    <row r="50" spans="1:11" s="3" customFormat="1">
      <c r="A50" s="175" t="s">
        <v>510</v>
      </c>
      <c r="B50" s="176" t="s">
        <v>511</v>
      </c>
      <c r="C50" s="171"/>
      <c r="D50" s="170">
        <v>12000</v>
      </c>
      <c r="E50" s="170">
        <v>12000</v>
      </c>
      <c r="F50" s="171">
        <f t="shared" si="6"/>
        <v>11028</v>
      </c>
      <c r="G50" s="171">
        <f t="shared" si="6"/>
        <v>11028</v>
      </c>
      <c r="H50" s="171">
        <v>11028</v>
      </c>
      <c r="I50" s="172">
        <f t="shared" si="1"/>
        <v>0</v>
      </c>
      <c r="J50" s="173">
        <v>14723</v>
      </c>
      <c r="K50" s="174"/>
    </row>
    <row r="51" spans="1:11" s="3" customFormat="1">
      <c r="A51" s="175" t="s">
        <v>512</v>
      </c>
      <c r="B51" s="176" t="s">
        <v>513</v>
      </c>
      <c r="C51" s="171"/>
      <c r="D51" s="170">
        <v>0</v>
      </c>
      <c r="E51" s="171">
        <v>0</v>
      </c>
      <c r="F51" s="171">
        <f t="shared" si="6"/>
        <v>0</v>
      </c>
      <c r="G51" s="171">
        <f t="shared" si="6"/>
        <v>0</v>
      </c>
      <c r="H51" s="171">
        <v>0</v>
      </c>
      <c r="I51" s="172">
        <f t="shared" si="1"/>
        <v>0</v>
      </c>
      <c r="J51" s="173"/>
      <c r="K51" s="174"/>
    </row>
    <row r="52" spans="1:11" s="3" customFormat="1">
      <c r="A52" s="175" t="s">
        <v>514</v>
      </c>
      <c r="B52" s="176" t="s">
        <v>515</v>
      </c>
      <c r="C52" s="171"/>
      <c r="D52" s="170">
        <v>26000</v>
      </c>
      <c r="E52" s="170">
        <v>26000</v>
      </c>
      <c r="F52" s="171">
        <f t="shared" si="6"/>
        <v>22810</v>
      </c>
      <c r="G52" s="171">
        <f t="shared" si="6"/>
        <v>22810</v>
      </c>
      <c r="H52" s="171">
        <v>22810</v>
      </c>
      <c r="I52" s="172">
        <f t="shared" si="1"/>
        <v>0</v>
      </c>
      <c r="J52" s="173">
        <v>22810</v>
      </c>
      <c r="K52" s="174"/>
    </row>
    <row r="53" spans="1:11" s="3" customFormat="1">
      <c r="A53" s="182" t="s">
        <v>516</v>
      </c>
      <c r="B53" s="176" t="s">
        <v>517</v>
      </c>
      <c r="C53" s="171"/>
      <c r="D53" s="170">
        <v>146000</v>
      </c>
      <c r="E53" s="170">
        <v>146000</v>
      </c>
      <c r="F53" s="171">
        <f t="shared" si="6"/>
        <v>74150</v>
      </c>
      <c r="G53" s="171">
        <f t="shared" si="6"/>
        <v>74150</v>
      </c>
      <c r="H53" s="171">
        <v>74150</v>
      </c>
      <c r="I53" s="172">
        <f t="shared" si="1"/>
        <v>0</v>
      </c>
      <c r="J53" s="173">
        <v>74979</v>
      </c>
      <c r="K53" s="174"/>
    </row>
    <row r="54" spans="1:11" s="3" customFormat="1">
      <c r="A54" s="175" t="s">
        <v>518</v>
      </c>
      <c r="B54" s="176" t="s">
        <v>519</v>
      </c>
      <c r="C54" s="171"/>
      <c r="D54" s="170">
        <v>187000</v>
      </c>
      <c r="E54" s="170">
        <v>187000</v>
      </c>
      <c r="F54" s="171">
        <f t="shared" si="6"/>
        <v>108923</v>
      </c>
      <c r="G54" s="171">
        <f t="shared" si="6"/>
        <v>108923</v>
      </c>
      <c r="H54" s="171">
        <v>108923</v>
      </c>
      <c r="I54" s="172">
        <f t="shared" si="1"/>
        <v>0</v>
      </c>
      <c r="J54" s="173">
        <v>106678</v>
      </c>
      <c r="K54" s="174"/>
    </row>
    <row r="55" spans="1:11" s="3" customFormat="1" ht="12.75">
      <c r="A55" s="177" t="s">
        <v>520</v>
      </c>
      <c r="B55" s="178" t="s">
        <v>521</v>
      </c>
      <c r="C55" s="166"/>
      <c r="D55" s="183">
        <v>332000</v>
      </c>
      <c r="E55" s="179">
        <v>144000</v>
      </c>
      <c r="F55" s="179">
        <f t="shared" si="6"/>
        <v>93821</v>
      </c>
      <c r="G55" s="179">
        <f t="shared" si="6"/>
        <v>93821</v>
      </c>
      <c r="H55" s="179">
        <v>93821</v>
      </c>
      <c r="I55" s="153">
        <f t="shared" si="1"/>
        <v>0</v>
      </c>
      <c r="J55" s="184">
        <v>92587</v>
      </c>
      <c r="K55" s="174"/>
    </row>
    <row r="56" spans="1:11" s="3" customFormat="1" ht="12.75">
      <c r="A56" s="177" t="s">
        <v>522</v>
      </c>
      <c r="B56" s="178" t="s">
        <v>523</v>
      </c>
      <c r="C56" s="166">
        <f>C57+C58</f>
        <v>0</v>
      </c>
      <c r="D56" s="166">
        <f>D57+D58</f>
        <v>580000</v>
      </c>
      <c r="E56" s="166">
        <f>E57+E58</f>
        <v>580000</v>
      </c>
      <c r="F56" s="179">
        <f t="shared" si="6"/>
        <v>414690</v>
      </c>
      <c r="G56" s="179">
        <f>G57</f>
        <v>414690</v>
      </c>
      <c r="H56" s="166">
        <f>H57+H58</f>
        <v>414690</v>
      </c>
      <c r="I56" s="153">
        <f>I57</f>
        <v>0</v>
      </c>
      <c r="J56" s="167">
        <f>J57+J58</f>
        <v>397305</v>
      </c>
      <c r="K56" s="174"/>
    </row>
    <row r="57" spans="1:11" s="3" customFormat="1">
      <c r="A57" s="182" t="s">
        <v>524</v>
      </c>
      <c r="B57" s="176" t="s">
        <v>525</v>
      </c>
      <c r="C57" s="171"/>
      <c r="D57" s="170">
        <v>580000</v>
      </c>
      <c r="E57" s="170">
        <v>580000</v>
      </c>
      <c r="F57" s="171">
        <f t="shared" si="6"/>
        <v>414690</v>
      </c>
      <c r="G57" s="171">
        <v>414690</v>
      </c>
      <c r="H57" s="171">
        <v>414690</v>
      </c>
      <c r="I57" s="172">
        <f t="shared" si="1"/>
        <v>0</v>
      </c>
      <c r="J57" s="173">
        <v>397305</v>
      </c>
      <c r="K57" s="174"/>
    </row>
    <row r="58" spans="1:11" s="3" customFormat="1">
      <c r="A58" s="182" t="s">
        <v>526</v>
      </c>
      <c r="B58" s="176" t="s">
        <v>527</v>
      </c>
      <c r="C58" s="171"/>
      <c r="D58" s="170"/>
      <c r="E58" s="171"/>
      <c r="F58" s="171">
        <f t="shared" si="6"/>
        <v>0</v>
      </c>
      <c r="G58" s="171">
        <f t="shared" si="6"/>
        <v>0</v>
      </c>
      <c r="H58" s="171">
        <v>0</v>
      </c>
      <c r="I58" s="172">
        <f t="shared" si="1"/>
        <v>0</v>
      </c>
      <c r="J58" s="173">
        <v>0</v>
      </c>
      <c r="K58" s="174"/>
    </row>
    <row r="59" spans="1:11" s="3" customFormat="1">
      <c r="A59" s="177" t="s">
        <v>528</v>
      </c>
      <c r="B59" s="178" t="s">
        <v>529</v>
      </c>
      <c r="C59" s="166">
        <f>C60+C61+C62+C63</f>
        <v>0</v>
      </c>
      <c r="D59" s="166">
        <f>D60+D61+D62+D63</f>
        <v>1301000</v>
      </c>
      <c r="E59" s="166">
        <f>E60+E61+E62+E63</f>
        <v>1283000</v>
      </c>
      <c r="F59" s="171">
        <f>SUM(F60:F63)</f>
        <v>1034304</v>
      </c>
      <c r="G59" s="171">
        <f>SUM(G60:G63)</f>
        <v>1034304</v>
      </c>
      <c r="H59" s="166">
        <f>H60+H61+H62+H63</f>
        <v>1034304</v>
      </c>
      <c r="I59" s="153">
        <f t="shared" si="1"/>
        <v>0</v>
      </c>
      <c r="J59" s="167">
        <f>J60+J61+J62+J63</f>
        <v>1018298</v>
      </c>
      <c r="K59" s="185"/>
    </row>
    <row r="60" spans="1:11" s="3" customFormat="1">
      <c r="A60" s="175" t="s">
        <v>530</v>
      </c>
      <c r="B60" s="176" t="s">
        <v>531</v>
      </c>
      <c r="C60" s="171"/>
      <c r="D60" s="170">
        <v>745000</v>
      </c>
      <c r="E60" s="170">
        <v>753000</v>
      </c>
      <c r="F60" s="171">
        <f t="shared" si="6"/>
        <v>606780</v>
      </c>
      <c r="G60" s="171">
        <v>606780</v>
      </c>
      <c r="H60" s="171">
        <v>606780</v>
      </c>
      <c r="I60" s="172">
        <f t="shared" si="1"/>
        <v>0</v>
      </c>
      <c r="J60" s="173">
        <v>630456</v>
      </c>
      <c r="K60" s="185"/>
    </row>
    <row r="61" spans="1:11" s="3" customFormat="1">
      <c r="A61" s="175" t="s">
        <v>532</v>
      </c>
      <c r="B61" s="176" t="s">
        <v>533</v>
      </c>
      <c r="C61" s="171"/>
      <c r="D61" s="170">
        <v>100000</v>
      </c>
      <c r="E61" s="170">
        <v>109000</v>
      </c>
      <c r="F61" s="171">
        <f t="shared" ref="F61:G76" si="7">G61</f>
        <v>103111</v>
      </c>
      <c r="G61" s="171">
        <v>103111</v>
      </c>
      <c r="H61" s="171">
        <v>103111</v>
      </c>
      <c r="I61" s="172">
        <f t="shared" si="1"/>
        <v>0</v>
      </c>
      <c r="J61" s="173">
        <v>88422</v>
      </c>
      <c r="K61" s="185"/>
    </row>
    <row r="62" spans="1:11" s="3" customFormat="1">
      <c r="A62" s="175" t="s">
        <v>534</v>
      </c>
      <c r="B62" s="176" t="s">
        <v>535</v>
      </c>
      <c r="C62" s="171"/>
      <c r="D62" s="170">
        <v>290000</v>
      </c>
      <c r="E62" s="170">
        <v>255000</v>
      </c>
      <c r="F62" s="171">
        <f t="shared" si="7"/>
        <v>226349</v>
      </c>
      <c r="G62" s="171">
        <v>226349</v>
      </c>
      <c r="H62" s="171">
        <v>226349</v>
      </c>
      <c r="I62" s="172">
        <f t="shared" si="1"/>
        <v>0</v>
      </c>
      <c r="J62" s="173">
        <v>206548</v>
      </c>
      <c r="K62" s="185"/>
    </row>
    <row r="63" spans="1:11" s="3" customFormat="1">
      <c r="A63" s="175" t="s">
        <v>536</v>
      </c>
      <c r="B63" s="176" t="s">
        <v>537</v>
      </c>
      <c r="C63" s="171"/>
      <c r="D63" s="170">
        <v>166000</v>
      </c>
      <c r="E63" s="171">
        <v>166000</v>
      </c>
      <c r="F63" s="171">
        <f t="shared" si="7"/>
        <v>98064</v>
      </c>
      <c r="G63" s="171">
        <v>98064</v>
      </c>
      <c r="H63" s="171">
        <v>98064</v>
      </c>
      <c r="I63" s="172">
        <f t="shared" si="1"/>
        <v>0</v>
      </c>
      <c r="J63" s="173">
        <v>92872</v>
      </c>
      <c r="K63" s="185"/>
    </row>
    <row r="64" spans="1:11" s="3" customFormat="1">
      <c r="A64" s="164" t="s">
        <v>538</v>
      </c>
      <c r="B64" s="178" t="s">
        <v>539</v>
      </c>
      <c r="C64" s="166">
        <f>C65+C66+C67</f>
        <v>0</v>
      </c>
      <c r="D64" s="166">
        <f>D65+D66+D67</f>
        <v>135000</v>
      </c>
      <c r="E64" s="166">
        <f>E65+E66+E67</f>
        <v>122000</v>
      </c>
      <c r="F64" s="171">
        <f t="shared" si="7"/>
        <v>64593</v>
      </c>
      <c r="G64" s="171">
        <f t="shared" si="7"/>
        <v>64593</v>
      </c>
      <c r="H64" s="166">
        <f>H65+H66+H67</f>
        <v>64593</v>
      </c>
      <c r="I64" s="153">
        <f t="shared" si="1"/>
        <v>0</v>
      </c>
      <c r="J64" s="167">
        <f>J65+J66+J67</f>
        <v>21727</v>
      </c>
      <c r="K64" s="185"/>
    </row>
    <row r="65" spans="1:11" s="3" customFormat="1">
      <c r="A65" s="175" t="s">
        <v>540</v>
      </c>
      <c r="B65" s="176" t="s">
        <v>541</v>
      </c>
      <c r="C65" s="171"/>
      <c r="D65" s="170">
        <v>15000</v>
      </c>
      <c r="E65" s="170">
        <v>15000</v>
      </c>
      <c r="F65" s="171">
        <f t="shared" si="7"/>
        <v>0</v>
      </c>
      <c r="G65" s="171">
        <f t="shared" si="7"/>
        <v>0</v>
      </c>
      <c r="H65" s="171">
        <v>0</v>
      </c>
      <c r="I65" s="172">
        <f t="shared" si="1"/>
        <v>0</v>
      </c>
      <c r="J65" s="173">
        <v>7148</v>
      </c>
      <c r="K65" s="185"/>
    </row>
    <row r="66" spans="1:11" s="3" customFormat="1">
      <c r="A66" s="175" t="s">
        <v>542</v>
      </c>
      <c r="B66" s="176" t="s">
        <v>543</v>
      </c>
      <c r="C66" s="171"/>
      <c r="D66" s="170">
        <v>24000</v>
      </c>
      <c r="E66" s="171">
        <v>20000</v>
      </c>
      <c r="F66" s="171">
        <f t="shared" si="7"/>
        <v>0</v>
      </c>
      <c r="G66" s="171">
        <f t="shared" si="7"/>
        <v>0</v>
      </c>
      <c r="H66" s="171"/>
      <c r="I66" s="172">
        <f t="shared" si="1"/>
        <v>0</v>
      </c>
      <c r="J66" s="173">
        <v>7811</v>
      </c>
      <c r="K66" s="185"/>
    </row>
    <row r="67" spans="1:11" s="3" customFormat="1">
      <c r="A67" s="175" t="s">
        <v>544</v>
      </c>
      <c r="B67" s="176" t="s">
        <v>545</v>
      </c>
      <c r="C67" s="171"/>
      <c r="D67" s="170">
        <v>96000</v>
      </c>
      <c r="E67" s="171">
        <v>87000</v>
      </c>
      <c r="F67" s="171">
        <f t="shared" si="7"/>
        <v>64593</v>
      </c>
      <c r="G67" s="171">
        <f t="shared" si="7"/>
        <v>64593</v>
      </c>
      <c r="H67" s="171">
        <v>64593</v>
      </c>
      <c r="I67" s="172">
        <f t="shared" si="1"/>
        <v>0</v>
      </c>
      <c r="J67" s="173">
        <v>6768</v>
      </c>
      <c r="K67" s="185"/>
    </row>
    <row r="68" spans="1:11" s="3" customFormat="1">
      <c r="A68" s="163" t="s">
        <v>546</v>
      </c>
      <c r="B68" s="178" t="s">
        <v>547</v>
      </c>
      <c r="C68" s="166">
        <f>C69+C70</f>
        <v>0</v>
      </c>
      <c r="D68" s="166">
        <f>D69+D70</f>
        <v>1000</v>
      </c>
      <c r="E68" s="166">
        <f>E69+E70</f>
        <v>1000</v>
      </c>
      <c r="F68" s="171">
        <f t="shared" si="7"/>
        <v>29</v>
      </c>
      <c r="G68" s="171">
        <f t="shared" si="7"/>
        <v>29</v>
      </c>
      <c r="H68" s="166">
        <f>H69+H70</f>
        <v>29</v>
      </c>
      <c r="I68" s="153">
        <f t="shared" si="1"/>
        <v>0</v>
      </c>
      <c r="J68" s="167">
        <f>J69+J70</f>
        <v>29</v>
      </c>
      <c r="K68" s="185"/>
    </row>
    <row r="69" spans="1:11" s="3" customFormat="1">
      <c r="A69" s="175" t="s">
        <v>548</v>
      </c>
      <c r="B69" s="176" t="s">
        <v>549</v>
      </c>
      <c r="C69" s="171"/>
      <c r="D69" s="170">
        <v>1000</v>
      </c>
      <c r="E69" s="171">
        <v>1000</v>
      </c>
      <c r="F69" s="171">
        <f t="shared" si="7"/>
        <v>29</v>
      </c>
      <c r="G69" s="171">
        <f t="shared" si="7"/>
        <v>29</v>
      </c>
      <c r="H69" s="171">
        <v>29</v>
      </c>
      <c r="I69" s="172">
        <f t="shared" si="1"/>
        <v>0</v>
      </c>
      <c r="J69" s="173">
        <v>29</v>
      </c>
      <c r="K69" s="185"/>
    </row>
    <row r="70" spans="1:11" s="3" customFormat="1">
      <c r="A70" s="175" t="s">
        <v>550</v>
      </c>
      <c r="B70" s="176" t="s">
        <v>551</v>
      </c>
      <c r="C70" s="171"/>
      <c r="D70" s="170"/>
      <c r="E70" s="171"/>
      <c r="F70" s="171">
        <f t="shared" si="7"/>
        <v>0</v>
      </c>
      <c r="G70" s="171">
        <f t="shared" si="7"/>
        <v>0</v>
      </c>
      <c r="H70" s="171"/>
      <c r="I70" s="172">
        <f t="shared" si="1"/>
        <v>0</v>
      </c>
      <c r="J70" s="173"/>
      <c r="K70" s="185"/>
    </row>
    <row r="71" spans="1:11" s="3" customFormat="1">
      <c r="A71" s="177" t="s">
        <v>552</v>
      </c>
      <c r="B71" s="178" t="s">
        <v>553</v>
      </c>
      <c r="C71" s="166"/>
      <c r="D71" s="170">
        <v>56000</v>
      </c>
      <c r="E71" s="171">
        <v>56000</v>
      </c>
      <c r="F71" s="171">
        <f t="shared" si="7"/>
        <v>18435</v>
      </c>
      <c r="G71" s="171">
        <f t="shared" si="7"/>
        <v>18435</v>
      </c>
      <c r="H71" s="171">
        <v>18435</v>
      </c>
      <c r="I71" s="172">
        <f t="shared" si="1"/>
        <v>0</v>
      </c>
      <c r="J71" s="173">
        <v>14276</v>
      </c>
      <c r="K71" s="185"/>
    </row>
    <row r="72" spans="1:11" s="3" customFormat="1">
      <c r="A72" s="177" t="s">
        <v>554</v>
      </c>
      <c r="B72" s="178" t="s">
        <v>555</v>
      </c>
      <c r="C72" s="166"/>
      <c r="D72" s="170"/>
      <c r="E72" s="171"/>
      <c r="F72" s="171">
        <f t="shared" si="7"/>
        <v>0</v>
      </c>
      <c r="G72" s="171">
        <f t="shared" si="7"/>
        <v>0</v>
      </c>
      <c r="H72" s="171"/>
      <c r="I72" s="172">
        <f t="shared" ref="I72:I135" si="8">G72-H72</f>
        <v>0</v>
      </c>
      <c r="J72" s="173"/>
      <c r="K72" s="185"/>
    </row>
    <row r="73" spans="1:11" s="3" customFormat="1" ht="15" customHeight="1">
      <c r="A73" s="177" t="s">
        <v>556</v>
      </c>
      <c r="B73" s="178" t="s">
        <v>557</v>
      </c>
      <c r="C73" s="166"/>
      <c r="D73" s="170">
        <v>2000</v>
      </c>
      <c r="E73" s="171">
        <v>2000</v>
      </c>
      <c r="F73" s="171">
        <f t="shared" si="7"/>
        <v>390</v>
      </c>
      <c r="G73" s="171">
        <f t="shared" si="7"/>
        <v>390</v>
      </c>
      <c r="H73" s="171">
        <v>390</v>
      </c>
      <c r="I73" s="172">
        <f t="shared" si="8"/>
        <v>0</v>
      </c>
      <c r="J73" s="173">
        <v>390</v>
      </c>
      <c r="K73" s="185"/>
    </row>
    <row r="74" spans="1:11" s="3" customFormat="1">
      <c r="A74" s="177" t="s">
        <v>558</v>
      </c>
      <c r="B74" s="178" t="s">
        <v>559</v>
      </c>
      <c r="C74" s="166"/>
      <c r="D74" s="170">
        <v>10000</v>
      </c>
      <c r="E74" s="171">
        <v>0</v>
      </c>
      <c r="F74" s="171">
        <f t="shared" si="7"/>
        <v>0</v>
      </c>
      <c r="G74" s="171">
        <f t="shared" si="7"/>
        <v>0</v>
      </c>
      <c r="H74" s="171"/>
      <c r="I74" s="172">
        <f t="shared" si="8"/>
        <v>0</v>
      </c>
      <c r="J74" s="173"/>
      <c r="K74" s="185"/>
    </row>
    <row r="75" spans="1:11" s="3" customFormat="1">
      <c r="A75" s="177" t="s">
        <v>560</v>
      </c>
      <c r="B75" s="178" t="s">
        <v>561</v>
      </c>
      <c r="C75" s="166"/>
      <c r="D75" s="170">
        <v>19000</v>
      </c>
      <c r="E75" s="171">
        <v>19000</v>
      </c>
      <c r="F75" s="171">
        <f t="shared" si="7"/>
        <v>16598</v>
      </c>
      <c r="G75" s="171">
        <f t="shared" si="7"/>
        <v>16598</v>
      </c>
      <c r="H75" s="171">
        <v>16598</v>
      </c>
      <c r="I75" s="172">
        <f t="shared" si="8"/>
        <v>0</v>
      </c>
      <c r="J75" s="173">
        <v>16598</v>
      </c>
      <c r="K75" s="185"/>
    </row>
    <row r="76" spans="1:11" s="3" customFormat="1">
      <c r="A76" s="177" t="s">
        <v>562</v>
      </c>
      <c r="B76" s="178" t="s">
        <v>563</v>
      </c>
      <c r="C76" s="166"/>
      <c r="D76" s="170">
        <v>7000</v>
      </c>
      <c r="E76" s="171">
        <v>7000</v>
      </c>
      <c r="F76" s="171">
        <f t="shared" si="7"/>
        <v>6873</v>
      </c>
      <c r="G76" s="171">
        <f t="shared" si="7"/>
        <v>6873</v>
      </c>
      <c r="H76" s="171">
        <v>6873</v>
      </c>
      <c r="I76" s="172">
        <f t="shared" si="8"/>
        <v>0</v>
      </c>
      <c r="J76" s="173">
        <v>6419</v>
      </c>
      <c r="K76" s="185"/>
    </row>
    <row r="77" spans="1:11" s="3" customFormat="1">
      <c r="A77" s="177" t="s">
        <v>564</v>
      </c>
      <c r="B77" s="178" t="s">
        <v>565</v>
      </c>
      <c r="C77" s="166"/>
      <c r="D77" s="170"/>
      <c r="E77" s="171"/>
      <c r="F77" s="171">
        <f t="shared" ref="F77:G106" si="9">G77</f>
        <v>0</v>
      </c>
      <c r="G77" s="171">
        <f t="shared" si="9"/>
        <v>0</v>
      </c>
      <c r="H77" s="171"/>
      <c r="I77" s="172">
        <f t="shared" si="8"/>
        <v>0</v>
      </c>
      <c r="J77" s="173"/>
      <c r="K77" s="185"/>
    </row>
    <row r="78" spans="1:11" s="3" customFormat="1">
      <c r="A78" s="177" t="s">
        <v>566</v>
      </c>
      <c r="B78" s="178" t="s">
        <v>567</v>
      </c>
      <c r="C78" s="166"/>
      <c r="D78" s="170"/>
      <c r="E78" s="171"/>
      <c r="F78" s="171">
        <f t="shared" si="9"/>
        <v>0</v>
      </c>
      <c r="G78" s="171">
        <f t="shared" si="9"/>
        <v>0</v>
      </c>
      <c r="H78" s="171"/>
      <c r="I78" s="172">
        <f t="shared" si="8"/>
        <v>0</v>
      </c>
      <c r="J78" s="173"/>
      <c r="K78" s="185"/>
    </row>
    <row r="79" spans="1:11" s="3" customFormat="1" ht="18.75" customHeight="1">
      <c r="A79" s="163" t="s">
        <v>568</v>
      </c>
      <c r="B79" s="178" t="s">
        <v>569</v>
      </c>
      <c r="C79" s="166"/>
      <c r="D79" s="170"/>
      <c r="E79" s="171"/>
      <c r="F79" s="171">
        <f t="shared" si="9"/>
        <v>0</v>
      </c>
      <c r="G79" s="171">
        <f t="shared" si="9"/>
        <v>0</v>
      </c>
      <c r="H79" s="171"/>
      <c r="I79" s="172">
        <f t="shared" si="8"/>
        <v>0</v>
      </c>
      <c r="J79" s="173"/>
      <c r="K79" s="185"/>
    </row>
    <row r="80" spans="1:11" s="3" customFormat="1" ht="28.7" customHeight="1">
      <c r="A80" s="181" t="s">
        <v>570</v>
      </c>
      <c r="B80" s="178" t="s">
        <v>571</v>
      </c>
      <c r="C80" s="166"/>
      <c r="D80" s="170"/>
      <c r="E80" s="171"/>
      <c r="F80" s="171">
        <f t="shared" si="9"/>
        <v>0</v>
      </c>
      <c r="G80" s="171">
        <f t="shared" si="9"/>
        <v>0</v>
      </c>
      <c r="H80" s="171"/>
      <c r="I80" s="172">
        <f t="shared" si="8"/>
        <v>0</v>
      </c>
      <c r="J80" s="173"/>
      <c r="K80" s="185"/>
    </row>
    <row r="81" spans="1:11" s="3" customFormat="1" ht="16.149999999999999" customHeight="1">
      <c r="A81" s="181" t="s">
        <v>572</v>
      </c>
      <c r="B81" s="178" t="s">
        <v>573</v>
      </c>
      <c r="C81" s="166"/>
      <c r="D81" s="170"/>
      <c r="E81" s="171"/>
      <c r="F81" s="171">
        <f t="shared" si="9"/>
        <v>0</v>
      </c>
      <c r="G81" s="171">
        <f t="shared" si="9"/>
        <v>0</v>
      </c>
      <c r="H81" s="171"/>
      <c r="I81" s="172">
        <f t="shared" si="8"/>
        <v>0</v>
      </c>
      <c r="J81" s="173"/>
      <c r="K81" s="185"/>
    </row>
    <row r="82" spans="1:11" s="3" customFormat="1" ht="13.5" customHeight="1">
      <c r="A82" s="163" t="s">
        <v>574</v>
      </c>
      <c r="B82" s="178" t="s">
        <v>575</v>
      </c>
      <c r="C82" s="166"/>
      <c r="D82" s="170"/>
      <c r="E82" s="171"/>
      <c r="F82" s="171">
        <f t="shared" si="9"/>
        <v>0</v>
      </c>
      <c r="G82" s="171">
        <f t="shared" si="9"/>
        <v>0</v>
      </c>
      <c r="H82" s="171"/>
      <c r="I82" s="172">
        <f t="shared" si="8"/>
        <v>0</v>
      </c>
      <c r="J82" s="173"/>
      <c r="K82" s="185"/>
    </row>
    <row r="83" spans="1:11" s="3" customFormat="1" ht="16.5" customHeight="1">
      <c r="A83" s="163" t="s">
        <v>576</v>
      </c>
      <c r="B83" s="178" t="s">
        <v>577</v>
      </c>
      <c r="C83" s="166"/>
      <c r="D83" s="170"/>
      <c r="E83" s="171"/>
      <c r="F83" s="171">
        <f t="shared" si="9"/>
        <v>0</v>
      </c>
      <c r="G83" s="171">
        <f t="shared" si="9"/>
        <v>0</v>
      </c>
      <c r="H83" s="171"/>
      <c r="I83" s="172">
        <f t="shared" si="8"/>
        <v>0</v>
      </c>
      <c r="J83" s="173"/>
      <c r="K83" s="185"/>
    </row>
    <row r="84" spans="1:11" s="3" customFormat="1" ht="16.350000000000001" customHeight="1">
      <c r="A84" s="163" t="s">
        <v>578</v>
      </c>
      <c r="B84" s="178" t="s">
        <v>579</v>
      </c>
      <c r="C84" s="166"/>
      <c r="D84" s="170"/>
      <c r="E84" s="171"/>
      <c r="F84" s="171">
        <f t="shared" si="9"/>
        <v>0</v>
      </c>
      <c r="G84" s="171">
        <f t="shared" si="9"/>
        <v>0</v>
      </c>
      <c r="H84" s="171"/>
      <c r="I84" s="172">
        <f t="shared" si="8"/>
        <v>0</v>
      </c>
      <c r="J84" s="173"/>
      <c r="K84" s="185"/>
    </row>
    <row r="85" spans="1:11" s="3" customFormat="1" ht="18" customHeight="1">
      <c r="A85" s="164" t="s">
        <v>580</v>
      </c>
      <c r="B85" s="178" t="s">
        <v>581</v>
      </c>
      <c r="C85" s="166">
        <f>C86+C87</f>
        <v>0</v>
      </c>
      <c r="D85" s="166">
        <f>D86+D87</f>
        <v>0</v>
      </c>
      <c r="E85" s="166">
        <f>E86+E87</f>
        <v>0</v>
      </c>
      <c r="F85" s="171">
        <f t="shared" si="9"/>
        <v>0</v>
      </c>
      <c r="G85" s="171">
        <f t="shared" si="9"/>
        <v>0</v>
      </c>
      <c r="H85" s="166">
        <f>H86+H87</f>
        <v>0</v>
      </c>
      <c r="I85" s="153">
        <f t="shared" si="8"/>
        <v>0</v>
      </c>
      <c r="J85" s="167">
        <f>J86+J87</f>
        <v>0</v>
      </c>
      <c r="K85" s="185"/>
    </row>
    <row r="86" spans="1:11" s="3" customFormat="1" ht="13.5" customHeight="1">
      <c r="A86" s="175" t="s">
        <v>582</v>
      </c>
      <c r="B86" s="176" t="s">
        <v>583</v>
      </c>
      <c r="C86" s="171"/>
      <c r="D86" s="170"/>
      <c r="E86" s="171"/>
      <c r="F86" s="171">
        <f t="shared" si="9"/>
        <v>0</v>
      </c>
      <c r="G86" s="171">
        <f t="shared" si="9"/>
        <v>0</v>
      </c>
      <c r="H86" s="171"/>
      <c r="I86" s="172">
        <f t="shared" si="8"/>
        <v>0</v>
      </c>
      <c r="J86" s="173"/>
      <c r="K86" s="185"/>
    </row>
    <row r="87" spans="1:11" s="3" customFormat="1" ht="15.75" customHeight="1">
      <c r="A87" s="175" t="s">
        <v>584</v>
      </c>
      <c r="B87" s="176" t="s">
        <v>585</v>
      </c>
      <c r="C87" s="171"/>
      <c r="D87" s="170"/>
      <c r="E87" s="171"/>
      <c r="F87" s="171">
        <f t="shared" si="9"/>
        <v>0</v>
      </c>
      <c r="G87" s="171">
        <f t="shared" si="9"/>
        <v>0</v>
      </c>
      <c r="H87" s="171"/>
      <c r="I87" s="172">
        <f t="shared" si="8"/>
        <v>0</v>
      </c>
      <c r="J87" s="173"/>
      <c r="K87" s="185"/>
    </row>
    <row r="88" spans="1:11" s="3" customFormat="1" ht="24.75" customHeight="1" thickBot="1">
      <c r="A88" s="186" t="s">
        <v>586</v>
      </c>
      <c r="B88" s="178" t="s">
        <v>587</v>
      </c>
      <c r="C88" s="166"/>
      <c r="D88" s="187"/>
      <c r="E88" s="188"/>
      <c r="F88" s="171">
        <f t="shared" si="9"/>
        <v>0</v>
      </c>
      <c r="G88" s="171">
        <f t="shared" si="9"/>
        <v>0</v>
      </c>
      <c r="H88" s="171"/>
      <c r="I88" s="172">
        <f t="shared" si="8"/>
        <v>0</v>
      </c>
      <c r="J88" s="173"/>
      <c r="K88" s="174"/>
    </row>
    <row r="89" spans="1:11" s="3" customFormat="1" ht="14.25" customHeight="1" thickBot="1">
      <c r="A89" s="189" t="s">
        <v>588</v>
      </c>
      <c r="B89" s="178" t="s">
        <v>589</v>
      </c>
      <c r="C89" s="190"/>
      <c r="D89" s="191"/>
      <c r="E89" s="191"/>
      <c r="F89" s="171">
        <f t="shared" si="9"/>
        <v>0</v>
      </c>
      <c r="G89" s="171">
        <f t="shared" si="9"/>
        <v>0</v>
      </c>
      <c r="H89" s="171"/>
      <c r="I89" s="172">
        <f t="shared" si="8"/>
        <v>0</v>
      </c>
      <c r="J89" s="173"/>
      <c r="K89" s="174"/>
    </row>
    <row r="90" spans="1:11" s="3" customFormat="1" ht="17.45" customHeight="1">
      <c r="A90" s="164" t="s">
        <v>590</v>
      </c>
      <c r="B90" s="178" t="s">
        <v>591</v>
      </c>
      <c r="C90" s="166">
        <f>C91+C92+C93+C94+C95+C96+C97+C98</f>
        <v>0</v>
      </c>
      <c r="D90" s="192">
        <f>D91+D92+D93+D94+D95+D96+D97+D98</f>
        <v>211000</v>
      </c>
      <c r="E90" s="192">
        <f>E91+E92+E93+E94+E95+E96+E97+E98</f>
        <v>211000</v>
      </c>
      <c r="F90" s="171">
        <f t="shared" si="9"/>
        <v>154456</v>
      </c>
      <c r="G90" s="171">
        <f t="shared" si="9"/>
        <v>154456</v>
      </c>
      <c r="H90" s="166">
        <f>H91+H92+H93+H94+H95+H96+H97+H98</f>
        <v>154456</v>
      </c>
      <c r="I90" s="153">
        <f t="shared" si="8"/>
        <v>0</v>
      </c>
      <c r="J90" s="167">
        <f>J91+J92+J93+J94+J95+J96+J97+J98</f>
        <v>154456</v>
      </c>
      <c r="K90" s="174"/>
    </row>
    <row r="91" spans="1:11" s="3" customFormat="1" ht="18" customHeight="1">
      <c r="A91" s="193" t="s">
        <v>592</v>
      </c>
      <c r="B91" s="194" t="s">
        <v>593</v>
      </c>
      <c r="C91" s="171"/>
      <c r="D91" s="170">
        <v>0</v>
      </c>
      <c r="E91" s="171"/>
      <c r="F91" s="171">
        <f t="shared" si="9"/>
        <v>0</v>
      </c>
      <c r="G91" s="171">
        <f t="shared" si="9"/>
        <v>0</v>
      </c>
      <c r="H91" s="171"/>
      <c r="I91" s="172">
        <f t="shared" si="8"/>
        <v>0</v>
      </c>
      <c r="J91" s="173"/>
      <c r="K91" s="174"/>
    </row>
    <row r="92" spans="1:11" s="3" customFormat="1" ht="17.25" customHeight="1">
      <c r="A92" s="175" t="s">
        <v>594</v>
      </c>
      <c r="B92" s="176" t="s">
        <v>595</v>
      </c>
      <c r="C92" s="171"/>
      <c r="D92" s="170"/>
      <c r="E92" s="171"/>
      <c r="F92" s="171">
        <f t="shared" si="9"/>
        <v>0</v>
      </c>
      <c r="G92" s="171">
        <f t="shared" si="9"/>
        <v>0</v>
      </c>
      <c r="H92" s="171"/>
      <c r="I92" s="172">
        <f t="shared" si="8"/>
        <v>0</v>
      </c>
      <c r="J92" s="173"/>
      <c r="K92" s="174"/>
    </row>
    <row r="93" spans="1:11" s="3" customFormat="1" ht="15" customHeight="1">
      <c r="A93" s="175" t="s">
        <v>596</v>
      </c>
      <c r="B93" s="176" t="s">
        <v>597</v>
      </c>
      <c r="C93" s="171"/>
      <c r="D93" s="170"/>
      <c r="E93" s="171"/>
      <c r="F93" s="171">
        <f t="shared" si="9"/>
        <v>0</v>
      </c>
      <c r="G93" s="171">
        <f t="shared" si="9"/>
        <v>0</v>
      </c>
      <c r="H93" s="171"/>
      <c r="I93" s="172">
        <f t="shared" si="8"/>
        <v>0</v>
      </c>
      <c r="J93" s="173"/>
      <c r="K93" s="174"/>
    </row>
    <row r="94" spans="1:11" s="3" customFormat="1" ht="14.25" customHeight="1">
      <c r="A94" s="175" t="s">
        <v>598</v>
      </c>
      <c r="B94" s="176" t="s">
        <v>599</v>
      </c>
      <c r="C94" s="171"/>
      <c r="D94" s="170">
        <v>18000</v>
      </c>
      <c r="E94" s="171">
        <v>18000</v>
      </c>
      <c r="F94" s="171">
        <f t="shared" si="9"/>
        <v>12500</v>
      </c>
      <c r="G94" s="171">
        <f t="shared" si="9"/>
        <v>12500</v>
      </c>
      <c r="H94" s="171">
        <v>12500</v>
      </c>
      <c r="I94" s="172">
        <f t="shared" si="8"/>
        <v>0</v>
      </c>
      <c r="J94" s="173">
        <v>12500</v>
      </c>
      <c r="K94" s="174"/>
    </row>
    <row r="95" spans="1:11" s="3" customFormat="1" ht="14.25" customHeight="1">
      <c r="A95" s="168" t="s">
        <v>600</v>
      </c>
      <c r="B95" s="176" t="s">
        <v>601</v>
      </c>
      <c r="C95" s="171"/>
      <c r="D95" s="170"/>
      <c r="E95" s="171"/>
      <c r="F95" s="171">
        <f t="shared" si="9"/>
        <v>0</v>
      </c>
      <c r="G95" s="171">
        <f t="shared" si="9"/>
        <v>0</v>
      </c>
      <c r="H95" s="171"/>
      <c r="I95" s="172">
        <f t="shared" si="8"/>
        <v>0</v>
      </c>
      <c r="J95" s="173">
        <v>0</v>
      </c>
      <c r="K95" s="174"/>
    </row>
    <row r="96" spans="1:11" s="3" customFormat="1" ht="17.25" customHeight="1">
      <c r="A96" s="168" t="s">
        <v>602</v>
      </c>
      <c r="B96" s="176" t="s">
        <v>603</v>
      </c>
      <c r="C96" s="171"/>
      <c r="D96" s="170"/>
      <c r="E96" s="171"/>
      <c r="F96" s="171">
        <f t="shared" si="9"/>
        <v>0</v>
      </c>
      <c r="G96" s="171">
        <f t="shared" si="9"/>
        <v>0</v>
      </c>
      <c r="H96" s="171"/>
      <c r="I96" s="172">
        <f t="shared" si="8"/>
        <v>0</v>
      </c>
      <c r="J96" s="173"/>
      <c r="K96" s="174"/>
    </row>
    <row r="97" spans="1:11" s="3" customFormat="1" ht="16.5" customHeight="1">
      <c r="A97" s="168" t="s">
        <v>604</v>
      </c>
      <c r="B97" s="176" t="s">
        <v>605</v>
      </c>
      <c r="C97" s="171"/>
      <c r="D97" s="170"/>
      <c r="E97" s="171"/>
      <c r="F97" s="171">
        <f t="shared" si="9"/>
        <v>0</v>
      </c>
      <c r="G97" s="171">
        <f t="shared" si="9"/>
        <v>0</v>
      </c>
      <c r="H97" s="171"/>
      <c r="I97" s="172">
        <f t="shared" si="8"/>
        <v>0</v>
      </c>
      <c r="J97" s="173"/>
      <c r="K97" s="174"/>
    </row>
    <row r="98" spans="1:11" s="3" customFormat="1" ht="18" customHeight="1">
      <c r="A98" s="175" t="s">
        <v>606</v>
      </c>
      <c r="B98" s="176" t="s">
        <v>607</v>
      </c>
      <c r="C98" s="171"/>
      <c r="D98" s="170">
        <v>193000</v>
      </c>
      <c r="E98" s="171">
        <v>193000</v>
      </c>
      <c r="F98" s="171">
        <f t="shared" si="9"/>
        <v>141956</v>
      </c>
      <c r="G98" s="171">
        <f t="shared" si="9"/>
        <v>141956</v>
      </c>
      <c r="H98" s="171">
        <v>141956</v>
      </c>
      <c r="I98" s="172">
        <f t="shared" si="8"/>
        <v>0</v>
      </c>
      <c r="J98" s="173">
        <v>141956</v>
      </c>
      <c r="K98" s="174"/>
    </row>
    <row r="99" spans="1:11" s="3" customFormat="1" ht="18" customHeight="1">
      <c r="A99" s="195" t="s">
        <v>608</v>
      </c>
      <c r="B99" s="178" t="s">
        <v>609</v>
      </c>
      <c r="C99" s="166">
        <f>C100+C103+C108</f>
        <v>0</v>
      </c>
      <c r="D99" s="166">
        <f>D100+D103+D108</f>
        <v>0</v>
      </c>
      <c r="E99" s="166">
        <f>E100+E103+E108</f>
        <v>0</v>
      </c>
      <c r="F99" s="171">
        <f t="shared" si="9"/>
        <v>0</v>
      </c>
      <c r="G99" s="171">
        <f t="shared" si="9"/>
        <v>0</v>
      </c>
      <c r="H99" s="166">
        <f>H100+H103+H108</f>
        <v>0</v>
      </c>
      <c r="I99" s="153">
        <f t="shared" si="8"/>
        <v>0</v>
      </c>
      <c r="J99" s="167">
        <f>J100+J103+J108</f>
        <v>0</v>
      </c>
      <c r="K99" s="174"/>
    </row>
    <row r="100" spans="1:11" s="3" customFormat="1" ht="14.85" customHeight="1">
      <c r="A100" s="163" t="s">
        <v>610</v>
      </c>
      <c r="B100" s="178" t="s">
        <v>611</v>
      </c>
      <c r="C100" s="166">
        <f>C101+C102</f>
        <v>0</v>
      </c>
      <c r="D100" s="166">
        <f>D101+D102</f>
        <v>0</v>
      </c>
      <c r="E100" s="166">
        <f>E101+E102</f>
        <v>0</v>
      </c>
      <c r="F100" s="171">
        <f t="shared" si="9"/>
        <v>0</v>
      </c>
      <c r="G100" s="171">
        <f t="shared" si="9"/>
        <v>0</v>
      </c>
      <c r="H100" s="166">
        <f>H101+H102</f>
        <v>0</v>
      </c>
      <c r="I100" s="153">
        <f t="shared" si="8"/>
        <v>0</v>
      </c>
      <c r="J100" s="167">
        <f>J101+J102</f>
        <v>0</v>
      </c>
      <c r="K100" s="174"/>
    </row>
    <row r="101" spans="1:11" s="3" customFormat="1" ht="17.25" customHeight="1">
      <c r="A101" s="168" t="s">
        <v>612</v>
      </c>
      <c r="B101" s="176" t="s">
        <v>613</v>
      </c>
      <c r="C101" s="171"/>
      <c r="D101" s="170"/>
      <c r="E101" s="171"/>
      <c r="F101" s="171">
        <f t="shared" si="9"/>
        <v>0</v>
      </c>
      <c r="G101" s="171">
        <f t="shared" si="9"/>
        <v>0</v>
      </c>
      <c r="H101" s="171"/>
      <c r="I101" s="172">
        <f t="shared" si="8"/>
        <v>0</v>
      </c>
      <c r="J101" s="173"/>
      <c r="K101" s="174"/>
    </row>
    <row r="102" spans="1:11" s="3" customFormat="1" ht="18" customHeight="1">
      <c r="A102" s="168" t="s">
        <v>614</v>
      </c>
      <c r="B102" s="176" t="s">
        <v>615</v>
      </c>
      <c r="C102" s="171"/>
      <c r="D102" s="170"/>
      <c r="E102" s="171"/>
      <c r="F102" s="171">
        <f t="shared" si="9"/>
        <v>0</v>
      </c>
      <c r="G102" s="171">
        <f t="shared" si="9"/>
        <v>0</v>
      </c>
      <c r="H102" s="171"/>
      <c r="I102" s="172">
        <f t="shared" si="8"/>
        <v>0</v>
      </c>
      <c r="J102" s="173"/>
      <c r="K102" s="174"/>
    </row>
    <row r="103" spans="1:11" s="3" customFormat="1" ht="25.5">
      <c r="A103" s="181" t="s">
        <v>616</v>
      </c>
      <c r="B103" s="178" t="s">
        <v>617</v>
      </c>
      <c r="C103" s="166">
        <f>C104+C105+C106+C107</f>
        <v>0</v>
      </c>
      <c r="D103" s="166">
        <f>D104+D105+D106+D107</f>
        <v>0</v>
      </c>
      <c r="E103" s="166">
        <f>E104+E105+E106+E107</f>
        <v>0</v>
      </c>
      <c r="F103" s="171">
        <f t="shared" si="9"/>
        <v>0</v>
      </c>
      <c r="G103" s="171">
        <f t="shared" si="9"/>
        <v>0</v>
      </c>
      <c r="H103" s="166">
        <f>H104+H105+H106+H107</f>
        <v>0</v>
      </c>
      <c r="I103" s="153">
        <f t="shared" si="8"/>
        <v>0</v>
      </c>
      <c r="J103" s="167">
        <f>J104+J105+J106+J107</f>
        <v>0</v>
      </c>
      <c r="K103" s="174"/>
    </row>
    <row r="104" spans="1:11" s="3" customFormat="1" ht="15.75" customHeight="1">
      <c r="A104" s="168" t="s">
        <v>618</v>
      </c>
      <c r="B104" s="176" t="s">
        <v>619</v>
      </c>
      <c r="C104" s="171"/>
      <c r="D104" s="170"/>
      <c r="E104" s="171"/>
      <c r="F104" s="171">
        <f t="shared" si="9"/>
        <v>0</v>
      </c>
      <c r="G104" s="171">
        <f t="shared" si="9"/>
        <v>0</v>
      </c>
      <c r="H104" s="171"/>
      <c r="I104" s="172">
        <f t="shared" si="8"/>
        <v>0</v>
      </c>
      <c r="J104" s="173"/>
      <c r="K104" s="174"/>
    </row>
    <row r="105" spans="1:11" s="3" customFormat="1" ht="16.5" customHeight="1">
      <c r="A105" s="168" t="s">
        <v>620</v>
      </c>
      <c r="B105" s="176" t="s">
        <v>621</v>
      </c>
      <c r="C105" s="171"/>
      <c r="D105" s="170"/>
      <c r="E105" s="171"/>
      <c r="F105" s="171">
        <f t="shared" si="9"/>
        <v>0</v>
      </c>
      <c r="G105" s="171">
        <f t="shared" si="9"/>
        <v>0</v>
      </c>
      <c r="H105" s="171"/>
      <c r="I105" s="172">
        <f t="shared" si="8"/>
        <v>0</v>
      </c>
      <c r="J105" s="173"/>
      <c r="K105" s="174"/>
    </row>
    <row r="106" spans="1:11" s="3" customFormat="1" ht="16.5" customHeight="1">
      <c r="A106" s="168" t="s">
        <v>622</v>
      </c>
      <c r="B106" s="176" t="s">
        <v>623</v>
      </c>
      <c r="C106" s="171"/>
      <c r="D106" s="170"/>
      <c r="E106" s="171"/>
      <c r="F106" s="171">
        <f t="shared" si="9"/>
        <v>0</v>
      </c>
      <c r="G106" s="171">
        <f t="shared" si="9"/>
        <v>0</v>
      </c>
      <c r="H106" s="171"/>
      <c r="I106" s="172">
        <f t="shared" si="8"/>
        <v>0</v>
      </c>
      <c r="J106" s="173"/>
      <c r="K106" s="174"/>
    </row>
    <row r="107" spans="1:11" s="3" customFormat="1" ht="17.25" customHeight="1">
      <c r="A107" s="168" t="s">
        <v>624</v>
      </c>
      <c r="B107" s="176" t="s">
        <v>625</v>
      </c>
      <c r="C107" s="171"/>
      <c r="D107" s="170"/>
      <c r="E107" s="171"/>
      <c r="F107" s="171">
        <f t="shared" ref="F107:G138" si="10">G107</f>
        <v>0</v>
      </c>
      <c r="G107" s="171">
        <f t="shared" si="10"/>
        <v>0</v>
      </c>
      <c r="H107" s="171"/>
      <c r="I107" s="172">
        <f t="shared" si="8"/>
        <v>0</v>
      </c>
      <c r="J107" s="173"/>
      <c r="K107" s="174"/>
    </row>
    <row r="108" spans="1:11" s="3" customFormat="1" ht="17.45" customHeight="1">
      <c r="A108" s="177" t="s">
        <v>626</v>
      </c>
      <c r="B108" s="178" t="s">
        <v>627</v>
      </c>
      <c r="C108" s="166">
        <f>C109+C110+C111+C112</f>
        <v>0</v>
      </c>
      <c r="D108" s="166">
        <f>D109+D110+D111+D112</f>
        <v>0</v>
      </c>
      <c r="E108" s="166">
        <f>E109+E110+E111+E112</f>
        <v>0</v>
      </c>
      <c r="F108" s="171">
        <f t="shared" si="10"/>
        <v>0</v>
      </c>
      <c r="G108" s="171">
        <f t="shared" si="10"/>
        <v>0</v>
      </c>
      <c r="H108" s="166">
        <f>H109+H110+H111+H112</f>
        <v>0</v>
      </c>
      <c r="I108" s="153">
        <f t="shared" si="8"/>
        <v>0</v>
      </c>
      <c r="J108" s="167">
        <f>J109+J110+J111+J112</f>
        <v>0</v>
      </c>
      <c r="K108" s="174"/>
    </row>
    <row r="109" spans="1:11" s="3" customFormat="1">
      <c r="A109" s="168" t="s">
        <v>628</v>
      </c>
      <c r="B109" s="176" t="s">
        <v>629</v>
      </c>
      <c r="C109" s="171"/>
      <c r="D109" s="170"/>
      <c r="E109" s="171"/>
      <c r="F109" s="171">
        <f t="shared" si="10"/>
        <v>0</v>
      </c>
      <c r="G109" s="171">
        <f t="shared" si="10"/>
        <v>0</v>
      </c>
      <c r="H109" s="171"/>
      <c r="I109" s="172">
        <f t="shared" si="8"/>
        <v>0</v>
      </c>
      <c r="J109" s="173"/>
      <c r="K109" s="174"/>
    </row>
    <row r="110" spans="1:11" s="3" customFormat="1">
      <c r="A110" s="168" t="s">
        <v>630</v>
      </c>
      <c r="B110" s="176" t="s">
        <v>631</v>
      </c>
      <c r="C110" s="171"/>
      <c r="D110" s="170"/>
      <c r="E110" s="171"/>
      <c r="F110" s="171">
        <f t="shared" si="10"/>
        <v>0</v>
      </c>
      <c r="G110" s="171">
        <f t="shared" si="10"/>
        <v>0</v>
      </c>
      <c r="H110" s="171"/>
      <c r="I110" s="172">
        <f t="shared" si="8"/>
        <v>0</v>
      </c>
      <c r="J110" s="173"/>
      <c r="K110" s="174"/>
    </row>
    <row r="111" spans="1:11" s="3" customFormat="1" ht="16.5" customHeight="1">
      <c r="A111" s="168" t="s">
        <v>632</v>
      </c>
      <c r="B111" s="176" t="s">
        <v>633</v>
      </c>
      <c r="C111" s="171"/>
      <c r="D111" s="170"/>
      <c r="E111" s="171"/>
      <c r="F111" s="171">
        <f t="shared" si="10"/>
        <v>0</v>
      </c>
      <c r="G111" s="171">
        <f t="shared" si="10"/>
        <v>0</v>
      </c>
      <c r="H111" s="171"/>
      <c r="I111" s="172">
        <f t="shared" si="8"/>
        <v>0</v>
      </c>
      <c r="J111" s="173"/>
      <c r="K111" s="174"/>
    </row>
    <row r="112" spans="1:11" s="3" customFormat="1" ht="14.85" customHeight="1">
      <c r="A112" s="182" t="s">
        <v>634</v>
      </c>
      <c r="B112" s="176" t="s">
        <v>635</v>
      </c>
      <c r="C112" s="171"/>
      <c r="D112" s="170"/>
      <c r="E112" s="171"/>
      <c r="F112" s="171">
        <f t="shared" si="10"/>
        <v>0</v>
      </c>
      <c r="G112" s="171">
        <f t="shared" si="10"/>
        <v>0</v>
      </c>
      <c r="H112" s="171"/>
      <c r="I112" s="172">
        <f t="shared" si="8"/>
        <v>0</v>
      </c>
      <c r="J112" s="173"/>
      <c r="K112" s="174"/>
    </row>
    <row r="113" spans="1:11" s="3" customFormat="1" ht="18" customHeight="1">
      <c r="A113" s="195" t="s">
        <v>636</v>
      </c>
      <c r="B113" s="178" t="s">
        <v>637</v>
      </c>
      <c r="C113" s="166">
        <f>C114+C115+C116</f>
        <v>0</v>
      </c>
      <c r="D113" s="166">
        <f>D114+D115+D116</f>
        <v>0</v>
      </c>
      <c r="E113" s="166">
        <f>E114+E115+E116</f>
        <v>0</v>
      </c>
      <c r="F113" s="171">
        <f t="shared" si="10"/>
        <v>0</v>
      </c>
      <c r="G113" s="171">
        <f t="shared" si="10"/>
        <v>0</v>
      </c>
      <c r="H113" s="166">
        <f>H114+H115+H116</f>
        <v>0</v>
      </c>
      <c r="I113" s="153">
        <f t="shared" si="8"/>
        <v>0</v>
      </c>
      <c r="J113" s="167">
        <f>J114+J115+J116</f>
        <v>0</v>
      </c>
      <c r="K113" s="174"/>
    </row>
    <row r="114" spans="1:11" s="3" customFormat="1" ht="15.75" customHeight="1">
      <c r="A114" s="195" t="s">
        <v>638</v>
      </c>
      <c r="B114" s="178" t="s">
        <v>639</v>
      </c>
      <c r="C114" s="166"/>
      <c r="D114" s="170"/>
      <c r="E114" s="171"/>
      <c r="F114" s="171">
        <f t="shared" si="10"/>
        <v>0</v>
      </c>
      <c r="G114" s="171">
        <f t="shared" si="10"/>
        <v>0</v>
      </c>
      <c r="H114" s="171"/>
      <c r="I114" s="172">
        <f t="shared" si="8"/>
        <v>0</v>
      </c>
      <c r="J114" s="173"/>
      <c r="K114" s="174"/>
    </row>
    <row r="115" spans="1:11" s="3" customFormat="1" ht="27" customHeight="1">
      <c r="A115" s="196" t="s">
        <v>640</v>
      </c>
      <c r="B115" s="178" t="s">
        <v>641</v>
      </c>
      <c r="C115" s="166"/>
      <c r="D115" s="170"/>
      <c r="E115" s="171"/>
      <c r="F115" s="171">
        <f t="shared" si="10"/>
        <v>0</v>
      </c>
      <c r="G115" s="171">
        <f t="shared" si="10"/>
        <v>0</v>
      </c>
      <c r="H115" s="171"/>
      <c r="I115" s="172">
        <f t="shared" si="8"/>
        <v>0</v>
      </c>
      <c r="J115" s="173"/>
      <c r="K115" s="174"/>
    </row>
    <row r="116" spans="1:11" s="3" customFormat="1" ht="13.15" customHeight="1">
      <c r="A116" s="197" t="s">
        <v>642</v>
      </c>
      <c r="B116" s="178" t="s">
        <v>643</v>
      </c>
      <c r="C116" s="166"/>
      <c r="D116" s="170"/>
      <c r="E116" s="171"/>
      <c r="F116" s="171">
        <f t="shared" si="10"/>
        <v>0</v>
      </c>
      <c r="G116" s="171">
        <f t="shared" si="10"/>
        <v>0</v>
      </c>
      <c r="H116" s="171"/>
      <c r="I116" s="172">
        <f t="shared" si="8"/>
        <v>0</v>
      </c>
      <c r="J116" s="173"/>
      <c r="K116" s="174"/>
    </row>
    <row r="117" spans="1:11" s="3" customFormat="1" ht="14.85" customHeight="1">
      <c r="A117" s="195" t="s">
        <v>644</v>
      </c>
      <c r="B117" s="178" t="s">
        <v>645</v>
      </c>
      <c r="C117" s="166">
        <f>C118</f>
        <v>0</v>
      </c>
      <c r="D117" s="166">
        <f>D118</f>
        <v>0</v>
      </c>
      <c r="E117" s="166">
        <f>E118</f>
        <v>0</v>
      </c>
      <c r="F117" s="171">
        <f t="shared" si="10"/>
        <v>0</v>
      </c>
      <c r="G117" s="171">
        <f t="shared" si="10"/>
        <v>0</v>
      </c>
      <c r="H117" s="166">
        <f>H118</f>
        <v>0</v>
      </c>
      <c r="I117" s="153">
        <f t="shared" si="8"/>
        <v>0</v>
      </c>
      <c r="J117" s="167">
        <f>J118</f>
        <v>0</v>
      </c>
      <c r="K117" s="174"/>
    </row>
    <row r="118" spans="1:11" s="3" customFormat="1" ht="15.75" customHeight="1">
      <c r="A118" s="177" t="s">
        <v>646</v>
      </c>
      <c r="B118" s="178" t="s">
        <v>647</v>
      </c>
      <c r="C118" s="166"/>
      <c r="D118" s="170"/>
      <c r="E118" s="171"/>
      <c r="F118" s="171">
        <f t="shared" si="10"/>
        <v>0</v>
      </c>
      <c r="G118" s="171">
        <f t="shared" si="10"/>
        <v>0</v>
      </c>
      <c r="H118" s="171"/>
      <c r="I118" s="172">
        <f t="shared" si="8"/>
        <v>0</v>
      </c>
      <c r="J118" s="173"/>
      <c r="K118" s="174"/>
    </row>
    <row r="119" spans="1:11" s="3" customFormat="1" ht="25.5" customHeight="1">
      <c r="A119" s="189" t="s">
        <v>648</v>
      </c>
      <c r="B119" s="178" t="s">
        <v>649</v>
      </c>
      <c r="C119" s="166">
        <f>C120</f>
        <v>0</v>
      </c>
      <c r="D119" s="166">
        <f>D120</f>
        <v>0</v>
      </c>
      <c r="E119" s="166">
        <f>E120</f>
        <v>0</v>
      </c>
      <c r="F119" s="171">
        <f t="shared" si="10"/>
        <v>0</v>
      </c>
      <c r="G119" s="171">
        <f t="shared" si="10"/>
        <v>0</v>
      </c>
      <c r="H119" s="166">
        <f>H120</f>
        <v>0</v>
      </c>
      <c r="I119" s="153">
        <f t="shared" si="8"/>
        <v>0</v>
      </c>
      <c r="J119" s="167">
        <f>J120</f>
        <v>0</v>
      </c>
      <c r="K119" s="174"/>
    </row>
    <row r="120" spans="1:11" s="3" customFormat="1" ht="37.5" customHeight="1">
      <c r="A120" s="186" t="s">
        <v>650</v>
      </c>
      <c r="B120" s="178" t="s">
        <v>651</v>
      </c>
      <c r="C120" s="166">
        <f>C121+C122+C123+C124+C125+C126+C127+C128+C129+C130+C131+C132+C133+C134</f>
        <v>0</v>
      </c>
      <c r="D120" s="166">
        <f>D121+D122+D123+D124+D125+D126+D127+D128+D129+D130+D131+D132+D133+D134</f>
        <v>0</v>
      </c>
      <c r="E120" s="166">
        <f>E121+E122+E123+E124+E125+E126+E127+E128+E129+E130+E131+E132+E133+E134</f>
        <v>0</v>
      </c>
      <c r="F120" s="171">
        <f t="shared" si="10"/>
        <v>0</v>
      </c>
      <c r="G120" s="171">
        <f t="shared" si="10"/>
        <v>0</v>
      </c>
      <c r="H120" s="166">
        <f>H121+H122+H123+H124+H125+H126+H127+H128+H129+H130+H131+H132+H133+H134</f>
        <v>0</v>
      </c>
      <c r="I120" s="153">
        <f t="shared" si="8"/>
        <v>0</v>
      </c>
      <c r="J120" s="167">
        <f>J121+J122+J123+J124+J125+J126+J127+J128+J129+J130+J131+J132+J133+J134</f>
        <v>0</v>
      </c>
      <c r="K120" s="174"/>
    </row>
    <row r="121" spans="1:11" s="3" customFormat="1" ht="15.75" customHeight="1">
      <c r="A121" s="175" t="s">
        <v>652</v>
      </c>
      <c r="B121" s="176" t="s">
        <v>653</v>
      </c>
      <c r="C121" s="171"/>
      <c r="D121" s="170"/>
      <c r="E121" s="171"/>
      <c r="F121" s="171">
        <f t="shared" si="10"/>
        <v>0</v>
      </c>
      <c r="G121" s="171">
        <f t="shared" si="10"/>
        <v>0</v>
      </c>
      <c r="H121" s="171"/>
      <c r="I121" s="172">
        <f t="shared" si="8"/>
        <v>0</v>
      </c>
      <c r="J121" s="173"/>
      <c r="K121" s="174"/>
    </row>
    <row r="122" spans="1:11" s="3" customFormat="1" ht="15.75" customHeight="1">
      <c r="A122" s="168" t="s">
        <v>654</v>
      </c>
      <c r="B122" s="176" t="s">
        <v>655</v>
      </c>
      <c r="C122" s="171"/>
      <c r="D122" s="170"/>
      <c r="E122" s="171"/>
      <c r="F122" s="171">
        <f t="shared" si="10"/>
        <v>0</v>
      </c>
      <c r="G122" s="171">
        <f t="shared" si="10"/>
        <v>0</v>
      </c>
      <c r="H122" s="171"/>
      <c r="I122" s="172">
        <f t="shared" si="8"/>
        <v>0</v>
      </c>
      <c r="J122" s="173"/>
      <c r="K122" s="174"/>
    </row>
    <row r="123" spans="1:11" s="3" customFormat="1" ht="18" customHeight="1">
      <c r="A123" s="168" t="s">
        <v>656</v>
      </c>
      <c r="B123" s="176" t="s">
        <v>657</v>
      </c>
      <c r="C123" s="171"/>
      <c r="D123" s="170"/>
      <c r="E123" s="171"/>
      <c r="F123" s="171">
        <f t="shared" si="10"/>
        <v>0</v>
      </c>
      <c r="G123" s="171">
        <f t="shared" si="10"/>
        <v>0</v>
      </c>
      <c r="H123" s="171"/>
      <c r="I123" s="172">
        <f t="shared" si="8"/>
        <v>0</v>
      </c>
      <c r="J123" s="173"/>
      <c r="K123" s="174"/>
    </row>
    <row r="124" spans="1:11" s="3" customFormat="1" ht="26.65" customHeight="1">
      <c r="A124" s="182" t="s">
        <v>658</v>
      </c>
      <c r="B124" s="176" t="s">
        <v>659</v>
      </c>
      <c r="C124" s="171"/>
      <c r="D124" s="170"/>
      <c r="E124" s="171"/>
      <c r="F124" s="171">
        <f t="shared" si="10"/>
        <v>0</v>
      </c>
      <c r="G124" s="171">
        <f t="shared" si="10"/>
        <v>0</v>
      </c>
      <c r="H124" s="171"/>
      <c r="I124" s="172">
        <f t="shared" si="8"/>
        <v>0</v>
      </c>
      <c r="J124" s="173"/>
      <c r="K124" s="174"/>
    </row>
    <row r="125" spans="1:11" s="3" customFormat="1" ht="25.5" customHeight="1">
      <c r="A125" s="182" t="s">
        <v>660</v>
      </c>
      <c r="B125" s="176" t="s">
        <v>661</v>
      </c>
      <c r="C125" s="171"/>
      <c r="D125" s="170"/>
      <c r="E125" s="171"/>
      <c r="F125" s="171">
        <f t="shared" si="10"/>
        <v>0</v>
      </c>
      <c r="G125" s="171">
        <f t="shared" si="10"/>
        <v>0</v>
      </c>
      <c r="H125" s="171"/>
      <c r="I125" s="172">
        <f t="shared" si="8"/>
        <v>0</v>
      </c>
      <c r="J125" s="173"/>
      <c r="K125" s="174"/>
    </row>
    <row r="126" spans="1:11" s="3" customFormat="1" ht="24.2" customHeight="1">
      <c r="A126" s="182" t="s">
        <v>662</v>
      </c>
      <c r="B126" s="176" t="s">
        <v>663</v>
      </c>
      <c r="C126" s="171"/>
      <c r="D126" s="170"/>
      <c r="E126" s="171"/>
      <c r="F126" s="171">
        <f t="shared" si="10"/>
        <v>0</v>
      </c>
      <c r="G126" s="171">
        <f t="shared" si="10"/>
        <v>0</v>
      </c>
      <c r="H126" s="171"/>
      <c r="I126" s="172">
        <f t="shared" si="8"/>
        <v>0</v>
      </c>
      <c r="J126" s="173"/>
      <c r="K126" s="174"/>
    </row>
    <row r="127" spans="1:11" s="3" customFormat="1" ht="29.25" customHeight="1">
      <c r="A127" s="182" t="s">
        <v>664</v>
      </c>
      <c r="B127" s="176" t="s">
        <v>665</v>
      </c>
      <c r="C127" s="171"/>
      <c r="D127" s="170"/>
      <c r="E127" s="171"/>
      <c r="F127" s="171">
        <f t="shared" si="10"/>
        <v>0</v>
      </c>
      <c r="G127" s="171">
        <f t="shared" si="10"/>
        <v>0</v>
      </c>
      <c r="H127" s="171"/>
      <c r="I127" s="172">
        <f t="shared" si="8"/>
        <v>0</v>
      </c>
      <c r="J127" s="173"/>
      <c r="K127" s="174"/>
    </row>
    <row r="128" spans="1:11" s="3" customFormat="1" ht="23.25" customHeight="1">
      <c r="A128" s="182" t="s">
        <v>666</v>
      </c>
      <c r="B128" s="176" t="s">
        <v>667</v>
      </c>
      <c r="C128" s="171"/>
      <c r="D128" s="170"/>
      <c r="E128" s="171"/>
      <c r="F128" s="171">
        <f t="shared" si="10"/>
        <v>0</v>
      </c>
      <c r="G128" s="171">
        <f t="shared" si="10"/>
        <v>0</v>
      </c>
      <c r="H128" s="171"/>
      <c r="I128" s="172">
        <f t="shared" si="8"/>
        <v>0</v>
      </c>
      <c r="J128" s="173"/>
      <c r="K128" s="174"/>
    </row>
    <row r="129" spans="1:12" s="3" customFormat="1" ht="26.1" customHeight="1">
      <c r="A129" s="182" t="s">
        <v>668</v>
      </c>
      <c r="B129" s="176" t="s">
        <v>669</v>
      </c>
      <c r="C129" s="171"/>
      <c r="D129" s="170"/>
      <c r="E129" s="171"/>
      <c r="F129" s="171">
        <f t="shared" si="10"/>
        <v>0</v>
      </c>
      <c r="G129" s="171">
        <f t="shared" si="10"/>
        <v>0</v>
      </c>
      <c r="H129" s="171"/>
      <c r="I129" s="172">
        <f t="shared" si="8"/>
        <v>0</v>
      </c>
      <c r="J129" s="173"/>
      <c r="K129" s="174"/>
    </row>
    <row r="130" spans="1:12" s="3" customFormat="1" ht="27.75" customHeight="1">
      <c r="A130" s="182" t="s">
        <v>670</v>
      </c>
      <c r="B130" s="176" t="s">
        <v>671</v>
      </c>
      <c r="C130" s="171"/>
      <c r="D130" s="170"/>
      <c r="E130" s="171"/>
      <c r="F130" s="171">
        <f t="shared" si="10"/>
        <v>0</v>
      </c>
      <c r="G130" s="171">
        <f t="shared" si="10"/>
        <v>0</v>
      </c>
      <c r="H130" s="171"/>
      <c r="I130" s="172">
        <f t="shared" si="8"/>
        <v>0</v>
      </c>
      <c r="J130" s="173"/>
      <c r="K130" s="174"/>
    </row>
    <row r="131" spans="1:12" s="3" customFormat="1" ht="19.350000000000001" customHeight="1">
      <c r="A131" s="182" t="s">
        <v>672</v>
      </c>
      <c r="B131" s="176" t="s">
        <v>673</v>
      </c>
      <c r="C131" s="171"/>
      <c r="D131" s="170"/>
      <c r="E131" s="171"/>
      <c r="F131" s="171">
        <f t="shared" si="10"/>
        <v>0</v>
      </c>
      <c r="G131" s="171">
        <f t="shared" si="10"/>
        <v>0</v>
      </c>
      <c r="H131" s="171"/>
      <c r="I131" s="172">
        <f t="shared" si="8"/>
        <v>0</v>
      </c>
      <c r="J131" s="173"/>
      <c r="K131" s="174"/>
    </row>
    <row r="132" spans="1:12" s="3" customFormat="1" ht="26.65" customHeight="1">
      <c r="A132" s="182" t="s">
        <v>674</v>
      </c>
      <c r="B132" s="176" t="s">
        <v>675</v>
      </c>
      <c r="C132" s="171"/>
      <c r="D132" s="170"/>
      <c r="E132" s="171"/>
      <c r="F132" s="171">
        <f t="shared" si="10"/>
        <v>0</v>
      </c>
      <c r="G132" s="171">
        <f t="shared" si="10"/>
        <v>0</v>
      </c>
      <c r="H132" s="171"/>
      <c r="I132" s="172">
        <f t="shared" si="8"/>
        <v>0</v>
      </c>
      <c r="J132" s="173"/>
      <c r="K132" s="174"/>
    </row>
    <row r="133" spans="1:12" s="3" customFormat="1" ht="26.65" customHeight="1">
      <c r="A133" s="182" t="s">
        <v>676</v>
      </c>
      <c r="B133" s="176" t="s">
        <v>677</v>
      </c>
      <c r="C133" s="171"/>
      <c r="D133" s="170"/>
      <c r="E133" s="171"/>
      <c r="F133" s="171">
        <f t="shared" si="10"/>
        <v>0</v>
      </c>
      <c r="G133" s="171">
        <f t="shared" si="10"/>
        <v>0</v>
      </c>
      <c r="H133" s="171"/>
      <c r="I133" s="172">
        <f t="shared" si="8"/>
        <v>0</v>
      </c>
      <c r="J133" s="173"/>
      <c r="K133" s="174"/>
    </row>
    <row r="134" spans="1:12" s="3" customFormat="1" ht="39" customHeight="1">
      <c r="A134" s="182" t="s">
        <v>678</v>
      </c>
      <c r="B134" s="176" t="s">
        <v>679</v>
      </c>
      <c r="C134" s="171"/>
      <c r="D134" s="170"/>
      <c r="E134" s="171"/>
      <c r="F134" s="171">
        <f t="shared" si="10"/>
        <v>0</v>
      </c>
      <c r="G134" s="171">
        <f t="shared" si="10"/>
        <v>0</v>
      </c>
      <c r="H134" s="171"/>
      <c r="I134" s="172">
        <f t="shared" si="8"/>
        <v>0</v>
      </c>
      <c r="J134" s="173"/>
      <c r="K134" s="174"/>
    </row>
    <row r="135" spans="1:12" s="3" customFormat="1" ht="23.85" customHeight="1">
      <c r="A135" s="195" t="s">
        <v>680</v>
      </c>
      <c r="B135" s="178" t="s">
        <v>681</v>
      </c>
      <c r="C135" s="166">
        <f>C136+C140</f>
        <v>0</v>
      </c>
      <c r="D135" s="166">
        <f>D136+D140</f>
        <v>0</v>
      </c>
      <c r="E135" s="166">
        <f>E136+E140</f>
        <v>0</v>
      </c>
      <c r="F135" s="171">
        <f t="shared" si="10"/>
        <v>0</v>
      </c>
      <c r="G135" s="171">
        <f t="shared" si="10"/>
        <v>0</v>
      </c>
      <c r="H135" s="166">
        <f>H136+H140</f>
        <v>0</v>
      </c>
      <c r="I135" s="153">
        <f t="shared" si="8"/>
        <v>0</v>
      </c>
      <c r="J135" s="167">
        <f>J136+J140</f>
        <v>0</v>
      </c>
      <c r="K135" s="174"/>
    </row>
    <row r="136" spans="1:12" s="3" customFormat="1" ht="18" customHeight="1">
      <c r="A136" s="195" t="s">
        <v>682</v>
      </c>
      <c r="B136" s="178" t="s">
        <v>683</v>
      </c>
      <c r="C136" s="166">
        <f>C137+C138+C139</f>
        <v>0</v>
      </c>
      <c r="D136" s="166">
        <f>D137+D138+D139</f>
        <v>0</v>
      </c>
      <c r="E136" s="166">
        <f>E137+E138+E139</f>
        <v>0</v>
      </c>
      <c r="F136" s="171">
        <f t="shared" si="10"/>
        <v>0</v>
      </c>
      <c r="G136" s="171">
        <f t="shared" si="10"/>
        <v>0</v>
      </c>
      <c r="H136" s="166">
        <f>H137+H138+H139</f>
        <v>0</v>
      </c>
      <c r="I136" s="153">
        <f t="shared" ref="I136:I199" si="11">G136-H136</f>
        <v>0</v>
      </c>
      <c r="J136" s="167">
        <f>J137+J138+J139</f>
        <v>0</v>
      </c>
      <c r="K136" s="174"/>
    </row>
    <row r="137" spans="1:12" s="3" customFormat="1" ht="17.45" customHeight="1">
      <c r="A137" s="175" t="s">
        <v>684</v>
      </c>
      <c r="B137" s="176" t="s">
        <v>685</v>
      </c>
      <c r="C137" s="166"/>
      <c r="D137" s="170"/>
      <c r="E137" s="171"/>
      <c r="F137" s="171">
        <f t="shared" si="10"/>
        <v>0</v>
      </c>
      <c r="G137" s="171">
        <f t="shared" si="10"/>
        <v>0</v>
      </c>
      <c r="H137" s="171"/>
      <c r="I137" s="172">
        <f t="shared" si="11"/>
        <v>0</v>
      </c>
      <c r="J137" s="173"/>
      <c r="K137" s="174"/>
    </row>
    <row r="138" spans="1:12" s="3" customFormat="1" ht="18.600000000000001" customHeight="1">
      <c r="A138" s="198" t="s">
        <v>686</v>
      </c>
      <c r="B138" s="176" t="s">
        <v>687</v>
      </c>
      <c r="C138" s="166"/>
      <c r="D138" s="170"/>
      <c r="E138" s="171"/>
      <c r="F138" s="171">
        <f t="shared" si="10"/>
        <v>0</v>
      </c>
      <c r="G138" s="171">
        <f t="shared" si="10"/>
        <v>0</v>
      </c>
      <c r="H138" s="171"/>
      <c r="I138" s="172">
        <f t="shared" si="11"/>
        <v>0</v>
      </c>
      <c r="J138" s="173"/>
      <c r="K138" s="174"/>
    </row>
    <row r="139" spans="1:12" s="3" customFormat="1" ht="18.600000000000001" customHeight="1">
      <c r="A139" s="198" t="s">
        <v>688</v>
      </c>
      <c r="B139" s="176" t="s">
        <v>689</v>
      </c>
      <c r="C139" s="166"/>
      <c r="D139" s="170"/>
      <c r="E139" s="171"/>
      <c r="F139" s="171">
        <f t="shared" ref="F139:G170" si="12">G139</f>
        <v>0</v>
      </c>
      <c r="G139" s="171">
        <f t="shared" si="12"/>
        <v>0</v>
      </c>
      <c r="H139" s="171"/>
      <c r="I139" s="172">
        <f t="shared" si="11"/>
        <v>0</v>
      </c>
      <c r="J139" s="173"/>
      <c r="K139" s="174"/>
    </row>
    <row r="140" spans="1:12" s="3" customFormat="1" ht="26.25" customHeight="1">
      <c r="A140" s="189" t="s">
        <v>690</v>
      </c>
      <c r="B140" s="178" t="s">
        <v>691</v>
      </c>
      <c r="C140" s="166">
        <f>C141+C142</f>
        <v>0</v>
      </c>
      <c r="D140" s="166">
        <f>D141+D142</f>
        <v>0</v>
      </c>
      <c r="E140" s="166">
        <f>E141+E142</f>
        <v>0</v>
      </c>
      <c r="F140" s="171">
        <f t="shared" si="12"/>
        <v>0</v>
      </c>
      <c r="G140" s="171">
        <f t="shared" si="12"/>
        <v>0</v>
      </c>
      <c r="H140" s="166">
        <f>H141+H142</f>
        <v>0</v>
      </c>
      <c r="I140" s="153">
        <f t="shared" si="11"/>
        <v>0</v>
      </c>
      <c r="J140" s="167">
        <f>J141+J142</f>
        <v>0</v>
      </c>
      <c r="K140" s="174"/>
    </row>
    <row r="141" spans="1:12" s="3" customFormat="1" ht="15" customHeight="1">
      <c r="A141" s="199" t="s">
        <v>692</v>
      </c>
      <c r="B141" s="200" t="s">
        <v>693</v>
      </c>
      <c r="C141" s="171"/>
      <c r="D141" s="201"/>
      <c r="E141" s="202"/>
      <c r="F141" s="171">
        <f t="shared" si="12"/>
        <v>0</v>
      </c>
      <c r="G141" s="171">
        <f t="shared" si="12"/>
        <v>0</v>
      </c>
      <c r="H141" s="202"/>
      <c r="I141" s="172">
        <f t="shared" si="11"/>
        <v>0</v>
      </c>
      <c r="J141" s="203"/>
      <c r="K141" s="204"/>
    </row>
    <row r="142" spans="1:12" s="3" customFormat="1" ht="18" customHeight="1">
      <c r="A142" s="175" t="s">
        <v>694</v>
      </c>
      <c r="B142" s="176" t="s">
        <v>695</v>
      </c>
      <c r="C142" s="171"/>
      <c r="D142" s="170"/>
      <c r="E142" s="171"/>
      <c r="F142" s="171">
        <f t="shared" si="12"/>
        <v>0</v>
      </c>
      <c r="G142" s="171">
        <f t="shared" si="12"/>
        <v>0</v>
      </c>
      <c r="H142" s="171"/>
      <c r="I142" s="172">
        <f t="shared" si="11"/>
        <v>0</v>
      </c>
      <c r="J142" s="173"/>
      <c r="K142" s="204"/>
      <c r="L142" s="205"/>
    </row>
    <row r="143" spans="1:12" s="3" customFormat="1" ht="17.25" customHeight="1">
      <c r="A143" s="206" t="s">
        <v>696</v>
      </c>
      <c r="B143" s="178" t="s">
        <v>697</v>
      </c>
      <c r="C143" s="166">
        <f>C144</f>
        <v>0</v>
      </c>
      <c r="D143" s="166">
        <f>D144</f>
        <v>0</v>
      </c>
      <c r="E143" s="166">
        <f>E144</f>
        <v>0</v>
      </c>
      <c r="F143" s="171">
        <f t="shared" si="12"/>
        <v>0</v>
      </c>
      <c r="G143" s="171">
        <f t="shared" si="12"/>
        <v>0</v>
      </c>
      <c r="H143" s="166">
        <f>H144</f>
        <v>0</v>
      </c>
      <c r="I143" s="153">
        <f t="shared" si="11"/>
        <v>0</v>
      </c>
      <c r="J143" s="167">
        <f>J144</f>
        <v>0</v>
      </c>
      <c r="K143" s="174"/>
    </row>
    <row r="144" spans="1:12" s="3" customFormat="1" ht="17.25" customHeight="1">
      <c r="A144" s="207" t="s">
        <v>698</v>
      </c>
      <c r="B144" s="178" t="s">
        <v>699</v>
      </c>
      <c r="C144" s="166"/>
      <c r="D144" s="170"/>
      <c r="E144" s="171"/>
      <c r="F144" s="171">
        <f t="shared" si="12"/>
        <v>0</v>
      </c>
      <c r="G144" s="171">
        <f t="shared" si="12"/>
        <v>0</v>
      </c>
      <c r="H144" s="171"/>
      <c r="I144" s="172">
        <f t="shared" si="11"/>
        <v>0</v>
      </c>
      <c r="J144" s="173"/>
      <c r="K144" s="174"/>
    </row>
    <row r="145" spans="1:11" s="3" customFormat="1" ht="17.25" customHeight="1">
      <c r="A145" s="168" t="s">
        <v>700</v>
      </c>
      <c r="B145" s="176" t="s">
        <v>701</v>
      </c>
      <c r="C145" s="171"/>
      <c r="D145" s="170"/>
      <c r="E145" s="171"/>
      <c r="F145" s="171">
        <f t="shared" si="12"/>
        <v>0</v>
      </c>
      <c r="G145" s="171">
        <f t="shared" si="12"/>
        <v>0</v>
      </c>
      <c r="H145" s="171"/>
      <c r="I145" s="172">
        <f t="shared" si="11"/>
        <v>0</v>
      </c>
      <c r="J145" s="173"/>
      <c r="K145" s="174"/>
    </row>
    <row r="146" spans="1:11" s="3" customFormat="1" ht="17.25" customHeight="1">
      <c r="A146" s="168" t="s">
        <v>702</v>
      </c>
      <c r="B146" s="176" t="s">
        <v>703</v>
      </c>
      <c r="C146" s="171"/>
      <c r="D146" s="170"/>
      <c r="E146" s="171"/>
      <c r="F146" s="171">
        <f t="shared" si="12"/>
        <v>0</v>
      </c>
      <c r="G146" s="171">
        <f t="shared" si="12"/>
        <v>0</v>
      </c>
      <c r="H146" s="171"/>
      <c r="I146" s="172">
        <f t="shared" si="11"/>
        <v>0</v>
      </c>
      <c r="J146" s="173"/>
      <c r="K146" s="174"/>
    </row>
    <row r="147" spans="1:11" s="3" customFormat="1" ht="17.25" customHeight="1">
      <c r="A147" s="168" t="s">
        <v>704</v>
      </c>
      <c r="B147" s="176" t="s">
        <v>705</v>
      </c>
      <c r="C147" s="171"/>
      <c r="D147" s="170"/>
      <c r="E147" s="171"/>
      <c r="F147" s="171">
        <f t="shared" si="12"/>
        <v>0</v>
      </c>
      <c r="G147" s="171">
        <f t="shared" si="12"/>
        <v>0</v>
      </c>
      <c r="H147" s="171"/>
      <c r="I147" s="172">
        <f t="shared" si="11"/>
        <v>0</v>
      </c>
      <c r="J147" s="173"/>
      <c r="K147" s="174"/>
    </row>
    <row r="148" spans="1:11" s="3" customFormat="1" ht="17.25" customHeight="1">
      <c r="A148" s="168" t="s">
        <v>706</v>
      </c>
      <c r="B148" s="176" t="s">
        <v>707</v>
      </c>
      <c r="C148" s="171"/>
      <c r="D148" s="170"/>
      <c r="E148" s="171"/>
      <c r="F148" s="171">
        <f t="shared" si="12"/>
        <v>0</v>
      </c>
      <c r="G148" s="171">
        <f t="shared" si="12"/>
        <v>0</v>
      </c>
      <c r="H148" s="171"/>
      <c r="I148" s="172">
        <f t="shared" si="11"/>
        <v>0</v>
      </c>
      <c r="J148" s="173"/>
      <c r="K148" s="174"/>
    </row>
    <row r="149" spans="1:11" s="3" customFormat="1" ht="17.25" customHeight="1">
      <c r="A149" s="208" t="s">
        <v>708</v>
      </c>
      <c r="B149" s="176" t="s">
        <v>709</v>
      </c>
      <c r="C149" s="171"/>
      <c r="D149" s="170"/>
      <c r="E149" s="171"/>
      <c r="F149" s="171">
        <f t="shared" si="12"/>
        <v>0</v>
      </c>
      <c r="G149" s="171">
        <f t="shared" si="12"/>
        <v>0</v>
      </c>
      <c r="H149" s="171"/>
      <c r="I149" s="172">
        <f t="shared" si="11"/>
        <v>0</v>
      </c>
      <c r="J149" s="173"/>
      <c r="K149" s="174"/>
    </row>
    <row r="150" spans="1:11" s="3" customFormat="1" ht="36" customHeight="1">
      <c r="A150" s="164" t="s">
        <v>710</v>
      </c>
      <c r="B150" s="178" t="s">
        <v>711</v>
      </c>
      <c r="C150" s="166">
        <f>C151+C152+C153+C154+C155+C156+C157+C158+C159+C160+C161+C162</f>
        <v>0</v>
      </c>
      <c r="D150" s="166">
        <f>D151+D152+D153+D154+D155+D156+D157+D158+D159+D160+D161+D162</f>
        <v>160000</v>
      </c>
      <c r="E150" s="166">
        <f>E151+E152+E153+E154+E155+E156+E157+E158+E159+E160+E161+E162</f>
        <v>160000</v>
      </c>
      <c r="F150" s="171">
        <f t="shared" si="12"/>
        <v>150865</v>
      </c>
      <c r="G150" s="171">
        <f t="shared" si="12"/>
        <v>150865</v>
      </c>
      <c r="H150" s="166">
        <f>H151+H152+H153+H154+H155+H156+H157+H158+H159+H160+H161+H162</f>
        <v>150865</v>
      </c>
      <c r="I150" s="153">
        <f t="shared" si="11"/>
        <v>0</v>
      </c>
      <c r="J150" s="167">
        <f>J151+J152+J153+J154+J155+J156+J157+J158+J159+J160+J161+J162</f>
        <v>152126</v>
      </c>
      <c r="K150" s="174"/>
    </row>
    <row r="151" spans="1:11" s="3" customFormat="1" ht="13.5" customHeight="1">
      <c r="A151" s="175" t="s">
        <v>712</v>
      </c>
      <c r="B151" s="178" t="s">
        <v>713</v>
      </c>
      <c r="C151" s="166"/>
      <c r="D151" s="170"/>
      <c r="E151" s="171"/>
      <c r="F151" s="171">
        <f t="shared" si="12"/>
        <v>0</v>
      </c>
      <c r="G151" s="171">
        <f t="shared" si="12"/>
        <v>0</v>
      </c>
      <c r="H151" s="171">
        <v>0</v>
      </c>
      <c r="I151" s="172">
        <f t="shared" si="11"/>
        <v>0</v>
      </c>
      <c r="J151" s="173"/>
      <c r="K151" s="174"/>
    </row>
    <row r="152" spans="1:11" s="3" customFormat="1" ht="17.25" customHeight="1">
      <c r="A152" s="168" t="s">
        <v>714</v>
      </c>
      <c r="B152" s="178" t="s">
        <v>715</v>
      </c>
      <c r="C152" s="166"/>
      <c r="D152" s="170"/>
      <c r="E152" s="171"/>
      <c r="F152" s="171">
        <f t="shared" si="12"/>
        <v>0</v>
      </c>
      <c r="G152" s="171">
        <f t="shared" si="12"/>
        <v>0</v>
      </c>
      <c r="H152" s="171"/>
      <c r="I152" s="172">
        <f t="shared" si="11"/>
        <v>0</v>
      </c>
      <c r="J152" s="173"/>
      <c r="K152" s="174"/>
    </row>
    <row r="153" spans="1:11" s="3" customFormat="1" ht="17.25" customHeight="1">
      <c r="A153" s="168" t="s">
        <v>716</v>
      </c>
      <c r="B153" s="178" t="s">
        <v>717</v>
      </c>
      <c r="C153" s="166"/>
      <c r="D153" s="170"/>
      <c r="E153" s="171"/>
      <c r="F153" s="171">
        <f t="shared" si="12"/>
        <v>0</v>
      </c>
      <c r="G153" s="171">
        <f t="shared" si="12"/>
        <v>0</v>
      </c>
      <c r="H153" s="171"/>
      <c r="I153" s="172">
        <f t="shared" si="11"/>
        <v>0</v>
      </c>
      <c r="J153" s="173"/>
      <c r="K153" s="174"/>
    </row>
    <row r="154" spans="1:11" s="3" customFormat="1" ht="17.25" customHeight="1">
      <c r="A154" s="168" t="s">
        <v>718</v>
      </c>
      <c r="B154" s="178" t="s">
        <v>719</v>
      </c>
      <c r="C154" s="166"/>
      <c r="D154" s="170"/>
      <c r="E154" s="171"/>
      <c r="F154" s="171">
        <f t="shared" si="12"/>
        <v>0</v>
      </c>
      <c r="G154" s="171">
        <f t="shared" si="12"/>
        <v>0</v>
      </c>
      <c r="H154" s="171"/>
      <c r="I154" s="172">
        <f t="shared" si="11"/>
        <v>0</v>
      </c>
      <c r="J154" s="173"/>
      <c r="K154" s="174"/>
    </row>
    <row r="155" spans="1:11" s="3" customFormat="1" ht="15.6" customHeight="1">
      <c r="A155" s="168" t="s">
        <v>720</v>
      </c>
      <c r="B155" s="178" t="s">
        <v>721</v>
      </c>
      <c r="C155" s="166"/>
      <c r="D155" s="170"/>
      <c r="E155" s="171"/>
      <c r="F155" s="171">
        <f t="shared" si="12"/>
        <v>0</v>
      </c>
      <c r="G155" s="171">
        <f t="shared" si="12"/>
        <v>0</v>
      </c>
      <c r="H155" s="171"/>
      <c r="I155" s="172">
        <f t="shared" si="11"/>
        <v>0</v>
      </c>
      <c r="J155" s="173"/>
      <c r="K155" s="174"/>
    </row>
    <row r="156" spans="1:11" s="3" customFormat="1" ht="17.25" customHeight="1">
      <c r="A156" s="168" t="s">
        <v>722</v>
      </c>
      <c r="B156" s="178" t="s">
        <v>723</v>
      </c>
      <c r="C156" s="166"/>
      <c r="D156" s="170"/>
      <c r="E156" s="171"/>
      <c r="F156" s="171">
        <f t="shared" si="12"/>
        <v>0</v>
      </c>
      <c r="G156" s="171">
        <f t="shared" si="12"/>
        <v>0</v>
      </c>
      <c r="H156" s="171"/>
      <c r="I156" s="172">
        <f t="shared" si="11"/>
        <v>0</v>
      </c>
      <c r="J156" s="173"/>
      <c r="K156" s="174"/>
    </row>
    <row r="157" spans="1:11" s="3" customFormat="1" ht="15.75" customHeight="1">
      <c r="A157" s="168" t="s">
        <v>724</v>
      </c>
      <c r="B157" s="178" t="s">
        <v>725</v>
      </c>
      <c r="C157" s="166"/>
      <c r="D157" s="170"/>
      <c r="E157" s="171"/>
      <c r="F157" s="171">
        <f t="shared" si="12"/>
        <v>0</v>
      </c>
      <c r="G157" s="171">
        <f t="shared" si="12"/>
        <v>0</v>
      </c>
      <c r="H157" s="171"/>
      <c r="I157" s="172">
        <f t="shared" si="11"/>
        <v>0</v>
      </c>
      <c r="J157" s="173"/>
      <c r="K157" s="174"/>
    </row>
    <row r="158" spans="1:11" s="3" customFormat="1" ht="24.75" customHeight="1">
      <c r="A158" s="182" t="s">
        <v>726</v>
      </c>
      <c r="B158" s="178" t="s">
        <v>727</v>
      </c>
      <c r="C158" s="166"/>
      <c r="D158" s="170"/>
      <c r="E158" s="171"/>
      <c r="F158" s="171">
        <f t="shared" si="12"/>
        <v>0</v>
      </c>
      <c r="G158" s="171">
        <f t="shared" si="12"/>
        <v>0</v>
      </c>
      <c r="H158" s="171"/>
      <c r="I158" s="172">
        <f t="shared" si="11"/>
        <v>0</v>
      </c>
      <c r="J158" s="173"/>
      <c r="K158" s="174"/>
    </row>
    <row r="159" spans="1:11" s="3" customFormat="1" ht="13.5" customHeight="1">
      <c r="A159" s="168" t="s">
        <v>728</v>
      </c>
      <c r="B159" s="178" t="s">
        <v>729</v>
      </c>
      <c r="C159" s="166"/>
      <c r="D159" s="170"/>
      <c r="E159" s="171"/>
      <c r="F159" s="171">
        <f t="shared" si="12"/>
        <v>0</v>
      </c>
      <c r="G159" s="171">
        <f t="shared" si="12"/>
        <v>0</v>
      </c>
      <c r="H159" s="171"/>
      <c r="I159" s="172">
        <f t="shared" si="11"/>
        <v>0</v>
      </c>
      <c r="J159" s="173"/>
      <c r="K159" s="174"/>
    </row>
    <row r="160" spans="1:11" s="3" customFormat="1" ht="15" customHeight="1">
      <c r="A160" s="182" t="s">
        <v>730</v>
      </c>
      <c r="B160" s="178" t="s">
        <v>731</v>
      </c>
      <c r="C160" s="166"/>
      <c r="D160" s="170"/>
      <c r="E160" s="171"/>
      <c r="F160" s="171">
        <f t="shared" si="12"/>
        <v>0</v>
      </c>
      <c r="G160" s="171">
        <f t="shared" si="12"/>
        <v>0</v>
      </c>
      <c r="H160" s="171"/>
      <c r="I160" s="172">
        <f t="shared" si="11"/>
        <v>0</v>
      </c>
      <c r="J160" s="173"/>
      <c r="K160" s="174"/>
    </row>
    <row r="161" spans="1:11" s="3" customFormat="1" ht="15" customHeight="1">
      <c r="A161" s="182" t="s">
        <v>732</v>
      </c>
      <c r="B161" s="178" t="s">
        <v>733</v>
      </c>
      <c r="C161" s="166"/>
      <c r="D161" s="170"/>
      <c r="E161" s="171"/>
      <c r="F161" s="171">
        <f t="shared" si="12"/>
        <v>0</v>
      </c>
      <c r="G161" s="171">
        <f t="shared" si="12"/>
        <v>0</v>
      </c>
      <c r="H161" s="171"/>
      <c r="I161" s="172">
        <f t="shared" si="11"/>
        <v>0</v>
      </c>
      <c r="J161" s="173"/>
      <c r="K161" s="174"/>
    </row>
    <row r="162" spans="1:11" s="3" customFormat="1" ht="15.75" customHeight="1">
      <c r="A162" s="209" t="s">
        <v>734</v>
      </c>
      <c r="B162" s="178" t="s">
        <v>735</v>
      </c>
      <c r="C162" s="166"/>
      <c r="D162" s="170">
        <v>160000</v>
      </c>
      <c r="E162" s="171">
        <v>160000</v>
      </c>
      <c r="F162" s="171">
        <f t="shared" si="12"/>
        <v>150865</v>
      </c>
      <c r="G162" s="171">
        <f t="shared" si="12"/>
        <v>150865</v>
      </c>
      <c r="H162" s="171">
        <v>150865</v>
      </c>
      <c r="I162" s="172">
        <f t="shared" si="11"/>
        <v>0</v>
      </c>
      <c r="J162" s="173">
        <v>152126</v>
      </c>
      <c r="K162" s="174"/>
    </row>
    <row r="163" spans="1:11" s="3" customFormat="1" ht="18.75" customHeight="1">
      <c r="A163" s="177" t="s">
        <v>736</v>
      </c>
      <c r="B163" s="210" t="s">
        <v>737</v>
      </c>
      <c r="C163" s="166">
        <f>C164+C167</f>
        <v>0</v>
      </c>
      <c r="D163" s="166">
        <f>D164+D167</f>
        <v>0</v>
      </c>
      <c r="E163" s="166">
        <f>E164+E167</f>
        <v>0</v>
      </c>
      <c r="F163" s="171">
        <f t="shared" si="12"/>
        <v>0</v>
      </c>
      <c r="G163" s="171">
        <f t="shared" si="12"/>
        <v>0</v>
      </c>
      <c r="H163" s="166">
        <f>H164+H167</f>
        <v>0</v>
      </c>
      <c r="I163" s="153">
        <f t="shared" si="11"/>
        <v>0</v>
      </c>
      <c r="J163" s="167">
        <f>J164+J167</f>
        <v>0</v>
      </c>
      <c r="K163" s="174"/>
    </row>
    <row r="164" spans="1:11" s="3" customFormat="1" ht="21.6" customHeight="1">
      <c r="A164" s="177" t="s">
        <v>738</v>
      </c>
      <c r="B164" s="178" t="s">
        <v>739</v>
      </c>
      <c r="C164" s="166">
        <f>C165+C166</f>
        <v>0</v>
      </c>
      <c r="D164" s="166">
        <f>D165+D166</f>
        <v>0</v>
      </c>
      <c r="E164" s="166">
        <f>E165+E166</f>
        <v>0</v>
      </c>
      <c r="F164" s="171">
        <f t="shared" si="12"/>
        <v>0</v>
      </c>
      <c r="G164" s="171">
        <f t="shared" si="12"/>
        <v>0</v>
      </c>
      <c r="H164" s="166">
        <f>H165+H166</f>
        <v>0</v>
      </c>
      <c r="I164" s="153">
        <f t="shared" si="11"/>
        <v>0</v>
      </c>
      <c r="J164" s="167">
        <f>J165+J166</f>
        <v>0</v>
      </c>
      <c r="K164" s="174"/>
    </row>
    <row r="165" spans="1:11" s="3" customFormat="1" ht="25.5">
      <c r="A165" s="186" t="s">
        <v>740</v>
      </c>
      <c r="B165" s="178" t="s">
        <v>741</v>
      </c>
      <c r="C165" s="166"/>
      <c r="D165" s="170"/>
      <c r="E165" s="171"/>
      <c r="F165" s="171">
        <f t="shared" si="12"/>
        <v>0</v>
      </c>
      <c r="G165" s="171">
        <f t="shared" si="12"/>
        <v>0</v>
      </c>
      <c r="H165" s="171"/>
      <c r="I165" s="172">
        <f t="shared" si="11"/>
        <v>0</v>
      </c>
      <c r="J165" s="173"/>
      <c r="K165" s="174"/>
    </row>
    <row r="166" spans="1:11" s="3" customFormat="1" ht="15" customHeight="1">
      <c r="A166" s="197" t="s">
        <v>742</v>
      </c>
      <c r="B166" s="178" t="s">
        <v>743</v>
      </c>
      <c r="C166" s="166"/>
      <c r="D166" s="170"/>
      <c r="E166" s="171"/>
      <c r="F166" s="171">
        <f t="shared" si="12"/>
        <v>0</v>
      </c>
      <c r="G166" s="171">
        <f t="shared" si="12"/>
        <v>0</v>
      </c>
      <c r="H166" s="171"/>
      <c r="I166" s="172">
        <f t="shared" si="11"/>
        <v>0</v>
      </c>
      <c r="J166" s="173"/>
      <c r="K166" s="174"/>
    </row>
    <row r="167" spans="1:11" s="3" customFormat="1" ht="19.350000000000001" customHeight="1">
      <c r="A167" s="163" t="s">
        <v>744</v>
      </c>
      <c r="B167" s="178" t="s">
        <v>745</v>
      </c>
      <c r="C167" s="166">
        <f>C168+C173</f>
        <v>0</v>
      </c>
      <c r="D167" s="166">
        <f>D168+D173</f>
        <v>0</v>
      </c>
      <c r="E167" s="166">
        <f>E168+E173</f>
        <v>0</v>
      </c>
      <c r="F167" s="171">
        <f t="shared" si="12"/>
        <v>0</v>
      </c>
      <c r="G167" s="171">
        <f t="shared" si="12"/>
        <v>0</v>
      </c>
      <c r="H167" s="166">
        <f>H168+H173</f>
        <v>0</v>
      </c>
      <c r="I167" s="153">
        <f t="shared" si="11"/>
        <v>0</v>
      </c>
      <c r="J167" s="167">
        <f>J168+J173</f>
        <v>0</v>
      </c>
      <c r="K167" s="174"/>
    </row>
    <row r="168" spans="1:11" s="3" customFormat="1">
      <c r="A168" s="206" t="s">
        <v>746</v>
      </c>
      <c r="B168" s="178" t="s">
        <v>747</v>
      </c>
      <c r="C168" s="166">
        <f>C169+C170+C171+C172</f>
        <v>0</v>
      </c>
      <c r="D168" s="166">
        <f>D169+D170+D171+D172</f>
        <v>0</v>
      </c>
      <c r="E168" s="166">
        <f>E169+E170+E171+E172</f>
        <v>0</v>
      </c>
      <c r="F168" s="171">
        <f t="shared" si="12"/>
        <v>0</v>
      </c>
      <c r="G168" s="171">
        <f t="shared" si="12"/>
        <v>0</v>
      </c>
      <c r="H168" s="166">
        <f>H169+H170+H171+H172</f>
        <v>0</v>
      </c>
      <c r="I168" s="153">
        <f t="shared" si="11"/>
        <v>0</v>
      </c>
      <c r="J168" s="167">
        <f>J169+J170+J171+J172</f>
        <v>0</v>
      </c>
      <c r="K168" s="174"/>
    </row>
    <row r="169" spans="1:11" s="3" customFormat="1">
      <c r="A169" s="168" t="s">
        <v>748</v>
      </c>
      <c r="B169" s="176" t="s">
        <v>749</v>
      </c>
      <c r="C169" s="171"/>
      <c r="D169" s="170"/>
      <c r="E169" s="171"/>
      <c r="F169" s="171">
        <f t="shared" si="12"/>
        <v>0</v>
      </c>
      <c r="G169" s="171">
        <f t="shared" si="12"/>
        <v>0</v>
      </c>
      <c r="H169" s="171"/>
      <c r="I169" s="172">
        <f t="shared" si="11"/>
        <v>0</v>
      </c>
      <c r="J169" s="173"/>
      <c r="K169" s="174"/>
    </row>
    <row r="170" spans="1:11" s="3" customFormat="1">
      <c r="A170" s="168" t="s">
        <v>750</v>
      </c>
      <c r="B170" s="176" t="s">
        <v>751</v>
      </c>
      <c r="C170" s="171"/>
      <c r="D170" s="170"/>
      <c r="E170" s="171"/>
      <c r="F170" s="171">
        <f t="shared" si="12"/>
        <v>0</v>
      </c>
      <c r="G170" s="171">
        <f t="shared" si="12"/>
        <v>0</v>
      </c>
      <c r="H170" s="171"/>
      <c r="I170" s="172">
        <f t="shared" si="11"/>
        <v>0</v>
      </c>
      <c r="J170" s="173"/>
      <c r="K170" s="174"/>
    </row>
    <row r="171" spans="1:11" s="3" customFormat="1">
      <c r="A171" s="168" t="s">
        <v>752</v>
      </c>
      <c r="B171" s="176" t="s">
        <v>753</v>
      </c>
      <c r="C171" s="171"/>
      <c r="D171" s="170"/>
      <c r="E171" s="171"/>
      <c r="F171" s="171">
        <f t="shared" ref="F171:G176" si="13">G171</f>
        <v>0</v>
      </c>
      <c r="G171" s="171">
        <f t="shared" si="13"/>
        <v>0</v>
      </c>
      <c r="H171" s="171"/>
      <c r="I171" s="172">
        <f t="shared" si="11"/>
        <v>0</v>
      </c>
      <c r="J171" s="173"/>
      <c r="K171" s="174"/>
    </row>
    <row r="172" spans="1:11" s="3" customFormat="1">
      <c r="A172" s="168" t="s">
        <v>754</v>
      </c>
      <c r="B172" s="176" t="s">
        <v>755</v>
      </c>
      <c r="C172" s="171"/>
      <c r="D172" s="170"/>
      <c r="E172" s="171"/>
      <c r="F172" s="171">
        <f t="shared" si="13"/>
        <v>0</v>
      </c>
      <c r="G172" s="171">
        <f t="shared" si="13"/>
        <v>0</v>
      </c>
      <c r="H172" s="171"/>
      <c r="I172" s="172">
        <f t="shared" si="11"/>
        <v>0</v>
      </c>
      <c r="J172" s="173"/>
      <c r="K172" s="174"/>
    </row>
    <row r="173" spans="1:11" s="3" customFormat="1">
      <c r="A173" s="206" t="s">
        <v>756</v>
      </c>
      <c r="B173" s="178" t="s">
        <v>757</v>
      </c>
      <c r="C173" s="166">
        <f>C174+C175+C176</f>
        <v>0</v>
      </c>
      <c r="D173" s="166">
        <f>D174+D175+D176</f>
        <v>0</v>
      </c>
      <c r="E173" s="166">
        <f>E174+E175+E176</f>
        <v>0</v>
      </c>
      <c r="F173" s="171">
        <f t="shared" si="13"/>
        <v>0</v>
      </c>
      <c r="G173" s="171">
        <f t="shared" si="13"/>
        <v>0</v>
      </c>
      <c r="H173" s="166">
        <f>H174+H175+H176</f>
        <v>0</v>
      </c>
      <c r="I173" s="153">
        <f t="shared" si="11"/>
        <v>0</v>
      </c>
      <c r="J173" s="167">
        <f>J174+J175+J176</f>
        <v>0</v>
      </c>
      <c r="K173" s="174"/>
    </row>
    <row r="174" spans="1:11" s="3" customFormat="1">
      <c r="A174" s="168" t="s">
        <v>758</v>
      </c>
      <c r="B174" s="176" t="s">
        <v>759</v>
      </c>
      <c r="C174" s="171"/>
      <c r="D174" s="170"/>
      <c r="E174" s="171"/>
      <c r="F174" s="171">
        <f t="shared" si="13"/>
        <v>0</v>
      </c>
      <c r="G174" s="171">
        <f t="shared" si="13"/>
        <v>0</v>
      </c>
      <c r="H174" s="171"/>
      <c r="I174" s="172">
        <f t="shared" si="11"/>
        <v>0</v>
      </c>
      <c r="J174" s="173"/>
      <c r="K174" s="174"/>
    </row>
    <row r="175" spans="1:11" s="3" customFormat="1" ht="15" customHeight="1">
      <c r="A175" s="168" t="s">
        <v>760</v>
      </c>
      <c r="B175" s="176" t="s">
        <v>761</v>
      </c>
      <c r="C175" s="171"/>
      <c r="D175" s="170"/>
      <c r="E175" s="171"/>
      <c r="F175" s="171">
        <f t="shared" si="13"/>
        <v>0</v>
      </c>
      <c r="G175" s="171">
        <f t="shared" si="13"/>
        <v>0</v>
      </c>
      <c r="H175" s="171"/>
      <c r="I175" s="172">
        <f t="shared" si="11"/>
        <v>0</v>
      </c>
      <c r="J175" s="173"/>
      <c r="K175" s="174"/>
    </row>
    <row r="176" spans="1:11" s="3" customFormat="1" ht="15.75" customHeight="1">
      <c r="A176" s="168" t="s">
        <v>762</v>
      </c>
      <c r="B176" s="194" t="s">
        <v>763</v>
      </c>
      <c r="C176" s="188"/>
      <c r="D176" s="170"/>
      <c r="E176" s="171"/>
      <c r="F176" s="171">
        <f t="shared" si="13"/>
        <v>0</v>
      </c>
      <c r="G176" s="171">
        <f t="shared" si="13"/>
        <v>0</v>
      </c>
      <c r="H176" s="171"/>
      <c r="I176" s="172">
        <f t="shared" si="11"/>
        <v>0</v>
      </c>
      <c r="J176" s="173"/>
      <c r="K176" s="174"/>
    </row>
    <row r="177" spans="1:11" s="3" customFormat="1" ht="29.25" customHeight="1">
      <c r="A177" s="211" t="s">
        <v>764</v>
      </c>
      <c r="B177" s="178" t="s">
        <v>765</v>
      </c>
      <c r="C177" s="212">
        <f t="shared" ref="C177:E178" si="14">C178</f>
        <v>0</v>
      </c>
      <c r="D177" s="212">
        <f t="shared" si="14"/>
        <v>0</v>
      </c>
      <c r="E177" s="212">
        <f t="shared" si="14"/>
        <v>0</v>
      </c>
      <c r="F177" s="171">
        <v>0</v>
      </c>
      <c r="G177" s="171">
        <v>0</v>
      </c>
      <c r="H177" s="212">
        <f>H178</f>
        <v>0</v>
      </c>
      <c r="I177" s="153">
        <f t="shared" si="11"/>
        <v>0</v>
      </c>
      <c r="J177" s="213">
        <f>J178</f>
        <v>0</v>
      </c>
      <c r="K177" s="174"/>
    </row>
    <row r="178" spans="1:11" s="3" customFormat="1" ht="20.25" customHeight="1">
      <c r="A178" s="206" t="s">
        <v>766</v>
      </c>
      <c r="B178" s="178" t="s">
        <v>767</v>
      </c>
      <c r="C178" s="188">
        <f t="shared" si="14"/>
        <v>0</v>
      </c>
      <c r="D178" s="188">
        <f t="shared" si="14"/>
        <v>0</v>
      </c>
      <c r="E178" s="188">
        <f t="shared" si="14"/>
        <v>0</v>
      </c>
      <c r="F178" s="171">
        <v>0</v>
      </c>
      <c r="G178" s="171">
        <v>0</v>
      </c>
      <c r="H178" s="188">
        <f>H179</f>
        <v>0</v>
      </c>
      <c r="I178" s="153">
        <f t="shared" si="11"/>
        <v>0</v>
      </c>
      <c r="J178" s="214">
        <f>J179</f>
        <v>0</v>
      </c>
      <c r="K178" s="174"/>
    </row>
    <row r="179" spans="1:11" s="3" customFormat="1" ht="27" customHeight="1">
      <c r="A179" s="182" t="s">
        <v>768</v>
      </c>
      <c r="B179" s="176" t="s">
        <v>769</v>
      </c>
      <c r="C179" s="188"/>
      <c r="D179" s="187"/>
      <c r="E179" s="188"/>
      <c r="F179" s="171">
        <v>0</v>
      </c>
      <c r="G179" s="171">
        <v>0</v>
      </c>
      <c r="H179" s="188">
        <v>0</v>
      </c>
      <c r="I179" s="172">
        <f t="shared" si="11"/>
        <v>0</v>
      </c>
      <c r="J179" s="173"/>
      <c r="K179" s="174"/>
    </row>
    <row r="180" spans="1:11" s="3" customFormat="1" ht="18" customHeight="1">
      <c r="A180" s="215" t="s">
        <v>770</v>
      </c>
      <c r="B180" s="216" t="s">
        <v>771</v>
      </c>
      <c r="C180" s="166"/>
      <c r="D180" s="187"/>
      <c r="E180" s="188"/>
      <c r="F180" s="171">
        <f t="shared" ref="F180:G199" si="15">G180</f>
        <v>0</v>
      </c>
      <c r="G180" s="171">
        <f t="shared" si="15"/>
        <v>0</v>
      </c>
      <c r="H180" s="188"/>
      <c r="I180" s="172">
        <f t="shared" si="11"/>
        <v>0</v>
      </c>
      <c r="J180" s="173"/>
      <c r="K180" s="174"/>
    </row>
    <row r="181" spans="1:11" s="3" customFormat="1" ht="15.75" customHeight="1">
      <c r="A181" s="215" t="s">
        <v>772</v>
      </c>
      <c r="B181" s="216" t="s">
        <v>773</v>
      </c>
      <c r="C181" s="166">
        <f>C182</f>
        <v>0</v>
      </c>
      <c r="D181" s="166">
        <f>D182</f>
        <v>0</v>
      </c>
      <c r="E181" s="166">
        <f>E182</f>
        <v>0</v>
      </c>
      <c r="F181" s="171">
        <f t="shared" si="15"/>
        <v>0</v>
      </c>
      <c r="G181" s="171">
        <f t="shared" si="15"/>
        <v>0</v>
      </c>
      <c r="H181" s="166">
        <f>H182</f>
        <v>0</v>
      </c>
      <c r="I181" s="153">
        <f t="shared" si="11"/>
        <v>0</v>
      </c>
      <c r="J181" s="167">
        <f>J182</f>
        <v>0</v>
      </c>
      <c r="K181" s="174"/>
    </row>
    <row r="182" spans="1:11" s="3" customFormat="1" ht="16.149999999999999" customHeight="1">
      <c r="A182" s="215" t="s">
        <v>774</v>
      </c>
      <c r="B182" s="216" t="s">
        <v>775</v>
      </c>
      <c r="C182" s="166"/>
      <c r="D182" s="187"/>
      <c r="E182" s="188"/>
      <c r="F182" s="171">
        <f t="shared" si="15"/>
        <v>0</v>
      </c>
      <c r="G182" s="171">
        <f t="shared" si="15"/>
        <v>0</v>
      </c>
      <c r="H182" s="188"/>
      <c r="I182" s="172">
        <f t="shared" si="11"/>
        <v>0</v>
      </c>
      <c r="J182" s="173"/>
      <c r="K182" s="174"/>
    </row>
    <row r="183" spans="1:11" s="3" customFormat="1" ht="15.75" customHeight="1">
      <c r="A183" s="215" t="s">
        <v>776</v>
      </c>
      <c r="B183" s="216" t="s">
        <v>777</v>
      </c>
      <c r="C183" s="166">
        <f>C184</f>
        <v>0</v>
      </c>
      <c r="D183" s="166">
        <v>-3071000</v>
      </c>
      <c r="E183" s="166">
        <v>-3071000</v>
      </c>
      <c r="F183" s="171">
        <f t="shared" si="15"/>
        <v>0</v>
      </c>
      <c r="G183" s="171">
        <f t="shared" si="15"/>
        <v>0</v>
      </c>
      <c r="H183" s="166">
        <f>H184</f>
        <v>0</v>
      </c>
      <c r="I183" s="153">
        <f t="shared" si="11"/>
        <v>0</v>
      </c>
      <c r="J183" s="167">
        <f>J184</f>
        <v>0</v>
      </c>
      <c r="K183" s="174"/>
    </row>
    <row r="184" spans="1:11" s="3" customFormat="1" ht="15.75" customHeight="1">
      <c r="A184" s="215" t="s">
        <v>778</v>
      </c>
      <c r="B184" s="216" t="s">
        <v>779</v>
      </c>
      <c r="C184" s="166"/>
      <c r="D184" s="187">
        <v>-3071000</v>
      </c>
      <c r="E184" s="188">
        <v>-3071000</v>
      </c>
      <c r="F184" s="171">
        <f t="shared" si="15"/>
        <v>0</v>
      </c>
      <c r="G184" s="171">
        <f t="shared" si="15"/>
        <v>0</v>
      </c>
      <c r="H184" s="188"/>
      <c r="I184" s="172">
        <f t="shared" si="11"/>
        <v>0</v>
      </c>
      <c r="J184" s="173"/>
      <c r="K184" s="174"/>
    </row>
    <row r="185" spans="1:11" s="3" customFormat="1" ht="21.2" customHeight="1">
      <c r="A185" s="217" t="s">
        <v>780</v>
      </c>
      <c r="B185" s="218"/>
      <c r="C185" s="166">
        <f>C186+C192+C207+C321+C334+C336</f>
        <v>0</v>
      </c>
      <c r="D185" s="166">
        <f>D186+D192+D207+D321+D334+D336</f>
        <v>753000</v>
      </c>
      <c r="E185" s="166">
        <f>E186+E192+E207+E321+E334+E336</f>
        <v>866000</v>
      </c>
      <c r="F185" s="171">
        <f t="shared" si="15"/>
        <v>810345</v>
      </c>
      <c r="G185" s="171">
        <f t="shared" si="15"/>
        <v>810345</v>
      </c>
      <c r="H185" s="166">
        <f>H186+H192+H207+H321+H334+H336</f>
        <v>810345</v>
      </c>
      <c r="I185" s="153">
        <f t="shared" si="11"/>
        <v>0</v>
      </c>
      <c r="J185" s="167">
        <f>J186+J192+J207+J321+J334+J336</f>
        <v>810763</v>
      </c>
      <c r="K185" s="174"/>
    </row>
    <row r="186" spans="1:11" s="3" customFormat="1" ht="27" customHeight="1">
      <c r="A186" s="189" t="s">
        <v>781</v>
      </c>
      <c r="B186" s="218">
        <v>51</v>
      </c>
      <c r="C186" s="166">
        <f>C187</f>
        <v>0</v>
      </c>
      <c r="D186" s="166">
        <f>D187</f>
        <v>0</v>
      </c>
      <c r="E186" s="166">
        <f>E187</f>
        <v>0</v>
      </c>
      <c r="F186" s="171">
        <f t="shared" si="15"/>
        <v>0</v>
      </c>
      <c r="G186" s="171">
        <f t="shared" si="15"/>
        <v>0</v>
      </c>
      <c r="H186" s="166">
        <f>H187</f>
        <v>0</v>
      </c>
      <c r="I186" s="153">
        <f t="shared" si="11"/>
        <v>0</v>
      </c>
      <c r="J186" s="167">
        <f>J187</f>
        <v>0</v>
      </c>
      <c r="K186" s="174"/>
    </row>
    <row r="187" spans="1:11" s="3" customFormat="1" ht="18" customHeight="1">
      <c r="A187" s="186" t="s">
        <v>782</v>
      </c>
      <c r="B187" s="178" t="s">
        <v>783</v>
      </c>
      <c r="C187" s="166">
        <f>C188+C189+C190+C191</f>
        <v>0</v>
      </c>
      <c r="D187" s="166">
        <f>D188+D189+D190+D191</f>
        <v>0</v>
      </c>
      <c r="E187" s="166">
        <f>E188+E189+E190+E191</f>
        <v>0</v>
      </c>
      <c r="F187" s="171">
        <f t="shared" si="15"/>
        <v>0</v>
      </c>
      <c r="G187" s="171">
        <f t="shared" si="15"/>
        <v>0</v>
      </c>
      <c r="H187" s="166">
        <f>H188+H189+H190+H191</f>
        <v>0</v>
      </c>
      <c r="I187" s="153">
        <f t="shared" si="11"/>
        <v>0</v>
      </c>
      <c r="J187" s="167">
        <f>J188+J189+J190+J191</f>
        <v>0</v>
      </c>
      <c r="K187" s="174"/>
    </row>
    <row r="188" spans="1:11" s="3" customFormat="1" ht="16.5" customHeight="1">
      <c r="A188" s="182" t="s">
        <v>784</v>
      </c>
      <c r="B188" s="176" t="s">
        <v>785</v>
      </c>
      <c r="C188" s="166"/>
      <c r="D188" s="170"/>
      <c r="E188" s="188"/>
      <c r="F188" s="171">
        <f t="shared" si="15"/>
        <v>0</v>
      </c>
      <c r="G188" s="171">
        <f t="shared" si="15"/>
        <v>0</v>
      </c>
      <c r="H188" s="188"/>
      <c r="I188" s="172">
        <f t="shared" si="11"/>
        <v>0</v>
      </c>
      <c r="J188" s="214"/>
      <c r="K188" s="174"/>
    </row>
    <row r="189" spans="1:11" s="3" customFormat="1" ht="24.95" customHeight="1">
      <c r="A189" s="219" t="s">
        <v>786</v>
      </c>
      <c r="B189" s="176" t="s">
        <v>787</v>
      </c>
      <c r="C189" s="166"/>
      <c r="D189" s="170"/>
      <c r="E189" s="188"/>
      <c r="F189" s="171">
        <f t="shared" si="15"/>
        <v>0</v>
      </c>
      <c r="G189" s="171">
        <f t="shared" si="15"/>
        <v>0</v>
      </c>
      <c r="H189" s="188"/>
      <c r="I189" s="172">
        <f t="shared" si="11"/>
        <v>0</v>
      </c>
      <c r="J189" s="214"/>
      <c r="K189" s="174"/>
    </row>
    <row r="190" spans="1:11" s="3" customFormat="1" ht="16.7" customHeight="1">
      <c r="A190" s="219" t="s">
        <v>788</v>
      </c>
      <c r="B190" s="176" t="s">
        <v>789</v>
      </c>
      <c r="C190" s="166"/>
      <c r="D190" s="170"/>
      <c r="E190" s="188"/>
      <c r="F190" s="171">
        <f t="shared" si="15"/>
        <v>0</v>
      </c>
      <c r="G190" s="171">
        <f t="shared" si="15"/>
        <v>0</v>
      </c>
      <c r="H190" s="188"/>
      <c r="I190" s="172">
        <f t="shared" si="11"/>
        <v>0</v>
      </c>
      <c r="J190" s="214"/>
      <c r="K190" s="174"/>
    </row>
    <row r="191" spans="1:11" s="3" customFormat="1" ht="30.75" customHeight="1">
      <c r="A191" s="219" t="s">
        <v>790</v>
      </c>
      <c r="B191" s="176" t="s">
        <v>791</v>
      </c>
      <c r="C191" s="166"/>
      <c r="D191" s="170"/>
      <c r="E191" s="188"/>
      <c r="F191" s="171">
        <f t="shared" si="15"/>
        <v>0</v>
      </c>
      <c r="G191" s="171">
        <f t="shared" si="15"/>
        <v>0</v>
      </c>
      <c r="H191" s="188"/>
      <c r="I191" s="172">
        <f t="shared" si="11"/>
        <v>0</v>
      </c>
      <c r="J191" s="214"/>
      <c r="K191" s="174"/>
    </row>
    <row r="192" spans="1:11" s="3" customFormat="1" ht="17.25" customHeight="1">
      <c r="A192" s="195" t="s">
        <v>792</v>
      </c>
      <c r="B192" s="178" t="s">
        <v>793</v>
      </c>
      <c r="C192" s="166">
        <f>C193</f>
        <v>0</v>
      </c>
      <c r="D192" s="166">
        <f>D193</f>
        <v>0</v>
      </c>
      <c r="E192" s="166">
        <f>E193</f>
        <v>0</v>
      </c>
      <c r="F192" s="171">
        <f t="shared" si="15"/>
        <v>0</v>
      </c>
      <c r="G192" s="171">
        <f t="shared" si="15"/>
        <v>0</v>
      </c>
      <c r="H192" s="166">
        <f>H193</f>
        <v>0</v>
      </c>
      <c r="I192" s="153">
        <f t="shared" si="11"/>
        <v>0</v>
      </c>
      <c r="J192" s="167">
        <f>J193</f>
        <v>0</v>
      </c>
      <c r="K192" s="174"/>
    </row>
    <row r="193" spans="1:11" s="3" customFormat="1" ht="27" customHeight="1">
      <c r="A193" s="164" t="s">
        <v>794</v>
      </c>
      <c r="B193" s="178" t="s">
        <v>683</v>
      </c>
      <c r="C193" s="166">
        <f>C194+C195+C196+C197+C198+C199+C200+C201+C202+C203+C204+C205+C206</f>
        <v>0</v>
      </c>
      <c r="D193" s="166">
        <f>D194+D195+D196+D197+D198+D199+D200+D201+D202+D203+D204+D205+D206</f>
        <v>0</v>
      </c>
      <c r="E193" s="166">
        <f>E194+E195+E196+E197+E198+E199+E200+E201+E202+E203+E204+E205+E206</f>
        <v>0</v>
      </c>
      <c r="F193" s="171">
        <f t="shared" si="15"/>
        <v>0</v>
      </c>
      <c r="G193" s="171">
        <f t="shared" si="15"/>
        <v>0</v>
      </c>
      <c r="H193" s="166">
        <f>H194+H195+H196+H197+H198+H199+H200+H201+H202+H203+H204+H205+H206</f>
        <v>0</v>
      </c>
      <c r="I193" s="153">
        <f t="shared" si="11"/>
        <v>0</v>
      </c>
      <c r="J193" s="167">
        <f>J194+J195+J196+J197+J198+J199+J200+J201+J202+J203+J204+J205+J206</f>
        <v>0</v>
      </c>
      <c r="K193" s="174"/>
    </row>
    <row r="194" spans="1:11" s="3" customFormat="1" ht="15" customHeight="1">
      <c r="A194" s="175" t="s">
        <v>795</v>
      </c>
      <c r="B194" s="176" t="s">
        <v>796</v>
      </c>
      <c r="C194" s="166"/>
      <c r="D194" s="170"/>
      <c r="E194" s="188"/>
      <c r="F194" s="171">
        <f t="shared" si="15"/>
        <v>0</v>
      </c>
      <c r="G194" s="171">
        <f t="shared" si="15"/>
        <v>0</v>
      </c>
      <c r="H194" s="188"/>
      <c r="I194" s="172">
        <f t="shared" si="11"/>
        <v>0</v>
      </c>
      <c r="J194" s="214"/>
      <c r="K194" s="174"/>
    </row>
    <row r="195" spans="1:11" s="3" customFormat="1" ht="15" customHeight="1">
      <c r="A195" s="175" t="s">
        <v>797</v>
      </c>
      <c r="B195" s="176" t="s">
        <v>798</v>
      </c>
      <c r="C195" s="166"/>
      <c r="D195" s="170"/>
      <c r="E195" s="188"/>
      <c r="F195" s="171">
        <f t="shared" si="15"/>
        <v>0</v>
      </c>
      <c r="G195" s="171">
        <f t="shared" si="15"/>
        <v>0</v>
      </c>
      <c r="H195" s="188"/>
      <c r="I195" s="172">
        <f t="shared" si="11"/>
        <v>0</v>
      </c>
      <c r="J195" s="214"/>
      <c r="K195" s="174"/>
    </row>
    <row r="196" spans="1:11" s="3" customFormat="1" ht="17.25" customHeight="1">
      <c r="A196" s="208" t="s">
        <v>799</v>
      </c>
      <c r="B196" s="176" t="s">
        <v>800</v>
      </c>
      <c r="C196" s="166"/>
      <c r="D196" s="170"/>
      <c r="E196" s="188"/>
      <c r="F196" s="171">
        <f t="shared" si="15"/>
        <v>0</v>
      </c>
      <c r="G196" s="171">
        <f t="shared" si="15"/>
        <v>0</v>
      </c>
      <c r="H196" s="188"/>
      <c r="I196" s="172">
        <f t="shared" si="11"/>
        <v>0</v>
      </c>
      <c r="J196" s="214"/>
      <c r="K196" s="174"/>
    </row>
    <row r="197" spans="1:11" s="3" customFormat="1" ht="14.25" customHeight="1">
      <c r="A197" s="208" t="s">
        <v>801</v>
      </c>
      <c r="B197" s="176" t="s">
        <v>802</v>
      </c>
      <c r="C197" s="166"/>
      <c r="D197" s="170"/>
      <c r="E197" s="188"/>
      <c r="F197" s="171">
        <f t="shared" si="15"/>
        <v>0</v>
      </c>
      <c r="G197" s="171">
        <f t="shared" si="15"/>
        <v>0</v>
      </c>
      <c r="H197" s="188"/>
      <c r="I197" s="172">
        <f t="shared" si="11"/>
        <v>0</v>
      </c>
      <c r="J197" s="214"/>
      <c r="K197" s="174"/>
    </row>
    <row r="198" spans="1:11" s="3" customFormat="1" ht="18" customHeight="1">
      <c r="A198" s="168" t="s">
        <v>803</v>
      </c>
      <c r="B198" s="176" t="s">
        <v>804</v>
      </c>
      <c r="C198" s="166"/>
      <c r="D198" s="170"/>
      <c r="E198" s="188"/>
      <c r="F198" s="171">
        <f t="shared" si="15"/>
        <v>0</v>
      </c>
      <c r="G198" s="171">
        <f t="shared" si="15"/>
        <v>0</v>
      </c>
      <c r="H198" s="188"/>
      <c r="I198" s="172">
        <f t="shared" si="11"/>
        <v>0</v>
      </c>
      <c r="J198" s="214"/>
      <c r="K198" s="174"/>
    </row>
    <row r="199" spans="1:11" s="3" customFormat="1" ht="18.75" customHeight="1">
      <c r="A199" s="168" t="s">
        <v>805</v>
      </c>
      <c r="B199" s="176" t="s">
        <v>806</v>
      </c>
      <c r="C199" s="166"/>
      <c r="D199" s="170"/>
      <c r="E199" s="188"/>
      <c r="F199" s="171">
        <f t="shared" si="15"/>
        <v>0</v>
      </c>
      <c r="G199" s="171">
        <f t="shared" si="15"/>
        <v>0</v>
      </c>
      <c r="H199" s="188"/>
      <c r="I199" s="172">
        <f t="shared" si="11"/>
        <v>0</v>
      </c>
      <c r="J199" s="214"/>
      <c r="K199" s="174"/>
    </row>
    <row r="200" spans="1:11" s="3" customFormat="1" ht="15.6" customHeight="1">
      <c r="A200" s="168" t="s">
        <v>807</v>
      </c>
      <c r="B200" s="176" t="s">
        <v>808</v>
      </c>
      <c r="C200" s="166"/>
      <c r="D200" s="170"/>
      <c r="E200" s="188"/>
      <c r="F200" s="171">
        <f t="shared" ref="F200:G219" si="16">G200</f>
        <v>0</v>
      </c>
      <c r="G200" s="171">
        <f t="shared" si="16"/>
        <v>0</v>
      </c>
      <c r="H200" s="188"/>
      <c r="I200" s="172">
        <f t="shared" ref="I200:I263" si="17">G200-H200</f>
        <v>0</v>
      </c>
      <c r="J200" s="214"/>
      <c r="K200" s="174"/>
    </row>
    <row r="201" spans="1:11" s="3" customFormat="1" ht="15.6" customHeight="1">
      <c r="A201" s="168" t="s">
        <v>809</v>
      </c>
      <c r="B201" s="176" t="s">
        <v>810</v>
      </c>
      <c r="C201" s="166"/>
      <c r="D201" s="170"/>
      <c r="E201" s="188"/>
      <c r="F201" s="171">
        <f t="shared" si="16"/>
        <v>0</v>
      </c>
      <c r="G201" s="171">
        <f t="shared" si="16"/>
        <v>0</v>
      </c>
      <c r="H201" s="188"/>
      <c r="I201" s="172">
        <f t="shared" si="17"/>
        <v>0</v>
      </c>
      <c r="J201" s="214"/>
      <c r="K201" s="174"/>
    </row>
    <row r="202" spans="1:11" s="3" customFormat="1" ht="15.6" customHeight="1">
      <c r="A202" s="193" t="s">
        <v>811</v>
      </c>
      <c r="B202" s="194" t="s">
        <v>812</v>
      </c>
      <c r="C202" s="166"/>
      <c r="D202" s="170"/>
      <c r="E202" s="188"/>
      <c r="F202" s="171">
        <f t="shared" si="16"/>
        <v>0</v>
      </c>
      <c r="G202" s="171">
        <f t="shared" si="16"/>
        <v>0</v>
      </c>
      <c r="H202" s="188"/>
      <c r="I202" s="172">
        <f t="shared" si="17"/>
        <v>0</v>
      </c>
      <c r="J202" s="214"/>
      <c r="K202" s="174"/>
    </row>
    <row r="203" spans="1:11" s="3" customFormat="1" ht="15.6" customHeight="1">
      <c r="A203" s="220" t="s">
        <v>813</v>
      </c>
      <c r="B203" s="194" t="s">
        <v>814</v>
      </c>
      <c r="C203" s="166"/>
      <c r="D203" s="170"/>
      <c r="E203" s="188"/>
      <c r="F203" s="171">
        <f t="shared" si="16"/>
        <v>0</v>
      </c>
      <c r="G203" s="171">
        <f t="shared" si="16"/>
        <v>0</v>
      </c>
      <c r="H203" s="188"/>
      <c r="I203" s="172">
        <f t="shared" si="17"/>
        <v>0</v>
      </c>
      <c r="J203" s="214"/>
      <c r="K203" s="174"/>
    </row>
    <row r="204" spans="1:11" s="3" customFormat="1" ht="18.600000000000001" customHeight="1">
      <c r="A204" s="220" t="s">
        <v>815</v>
      </c>
      <c r="B204" s="194" t="s">
        <v>816</v>
      </c>
      <c r="C204" s="166"/>
      <c r="D204" s="170"/>
      <c r="E204" s="188"/>
      <c r="F204" s="171">
        <f t="shared" si="16"/>
        <v>0</v>
      </c>
      <c r="G204" s="171">
        <f t="shared" si="16"/>
        <v>0</v>
      </c>
      <c r="H204" s="188"/>
      <c r="I204" s="172">
        <f t="shared" si="17"/>
        <v>0</v>
      </c>
      <c r="J204" s="214"/>
      <c r="K204" s="174"/>
    </row>
    <row r="205" spans="1:11" s="3" customFormat="1" ht="26.25" customHeight="1">
      <c r="A205" s="221" t="s">
        <v>817</v>
      </c>
      <c r="B205" s="222" t="s">
        <v>818</v>
      </c>
      <c r="C205" s="166"/>
      <c r="D205" s="170"/>
      <c r="E205" s="188"/>
      <c r="F205" s="171">
        <f t="shared" si="16"/>
        <v>0</v>
      </c>
      <c r="G205" s="171">
        <f t="shared" si="16"/>
        <v>0</v>
      </c>
      <c r="H205" s="188"/>
      <c r="I205" s="172">
        <f t="shared" si="17"/>
        <v>0</v>
      </c>
      <c r="J205" s="214"/>
      <c r="K205" s="174"/>
    </row>
    <row r="206" spans="1:11" s="3" customFormat="1" ht="26.25" customHeight="1">
      <c r="A206" s="219" t="s">
        <v>819</v>
      </c>
      <c r="B206" s="194" t="s">
        <v>820</v>
      </c>
      <c r="C206" s="166"/>
      <c r="D206" s="170"/>
      <c r="E206" s="188"/>
      <c r="F206" s="171">
        <f t="shared" si="16"/>
        <v>0</v>
      </c>
      <c r="G206" s="171">
        <f t="shared" si="16"/>
        <v>0</v>
      </c>
      <c r="H206" s="188"/>
      <c r="I206" s="172">
        <f t="shared" si="17"/>
        <v>0</v>
      </c>
      <c r="J206" s="214"/>
      <c r="K206" s="174"/>
    </row>
    <row r="207" spans="1:11" s="3" customFormat="1" ht="39.6" customHeight="1">
      <c r="A207" s="189" t="s">
        <v>821</v>
      </c>
      <c r="B207" s="178" t="s">
        <v>822</v>
      </c>
      <c r="C207" s="166">
        <f>C208+C212+C216+C220+C224+C226+C230+C234+C238+C242+C246+C250+C254+C258+C262+C266</f>
        <v>0</v>
      </c>
      <c r="D207" s="166">
        <f>D208+D212+D216+D220+D224+D226+D230+D234+D238+D242+D246+D250+D254+D258+D262+D266</f>
        <v>0</v>
      </c>
      <c r="E207" s="166">
        <f>E208+E212+E216+E220+E224+E226+E230+E234+E238+E242+E246+E250+E254+E258+E262+E266</f>
        <v>0</v>
      </c>
      <c r="F207" s="171">
        <f t="shared" si="16"/>
        <v>0</v>
      </c>
      <c r="G207" s="171">
        <f t="shared" si="16"/>
        <v>0</v>
      </c>
      <c r="H207" s="166">
        <f>H208+H212+H216+H220+H224+H226+H230+H234+H238+H242+H246+H250+H254+H258+H262+H266</f>
        <v>0</v>
      </c>
      <c r="I207" s="153">
        <f t="shared" si="17"/>
        <v>0</v>
      </c>
      <c r="J207" s="167">
        <f>J208+J212+J216+J220+J224+J226+J230+J234+J238+J242+J246+J250+J254+J258+J262+J266</f>
        <v>0</v>
      </c>
      <c r="K207" s="174"/>
    </row>
    <row r="208" spans="1:11" s="3" customFormat="1" ht="25.5">
      <c r="A208" s="189" t="s">
        <v>823</v>
      </c>
      <c r="B208" s="178" t="s">
        <v>824</v>
      </c>
      <c r="C208" s="166">
        <f>C209+C210+C211</f>
        <v>0</v>
      </c>
      <c r="D208" s="166">
        <f>D209+D210+D211</f>
        <v>0</v>
      </c>
      <c r="E208" s="166">
        <f>E209+E210+E211</f>
        <v>0</v>
      </c>
      <c r="F208" s="171">
        <f t="shared" si="16"/>
        <v>0</v>
      </c>
      <c r="G208" s="171">
        <f t="shared" si="16"/>
        <v>0</v>
      </c>
      <c r="H208" s="166">
        <f>H209+H210+H211</f>
        <v>0</v>
      </c>
      <c r="I208" s="153">
        <f t="shared" si="17"/>
        <v>0</v>
      </c>
      <c r="J208" s="167">
        <f>J209+J210+J211</f>
        <v>0</v>
      </c>
      <c r="K208" s="174"/>
    </row>
    <row r="209" spans="1:23" s="3" customFormat="1">
      <c r="A209" s="168" t="s">
        <v>825</v>
      </c>
      <c r="B209" s="176" t="s">
        <v>826</v>
      </c>
      <c r="C209" s="166"/>
      <c r="D209" s="170"/>
      <c r="E209" s="188"/>
      <c r="F209" s="171">
        <f t="shared" si="16"/>
        <v>0</v>
      </c>
      <c r="G209" s="171">
        <f t="shared" si="16"/>
        <v>0</v>
      </c>
      <c r="H209" s="188"/>
      <c r="I209" s="172">
        <f t="shared" si="17"/>
        <v>0</v>
      </c>
      <c r="J209" s="214"/>
      <c r="K209" s="174"/>
    </row>
    <row r="210" spans="1:23" s="3" customFormat="1" ht="14.25" customHeight="1">
      <c r="A210" s="168" t="s">
        <v>827</v>
      </c>
      <c r="B210" s="176" t="s">
        <v>828</v>
      </c>
      <c r="C210" s="166"/>
      <c r="D210" s="170"/>
      <c r="E210" s="188"/>
      <c r="F210" s="171">
        <f t="shared" si="16"/>
        <v>0</v>
      </c>
      <c r="G210" s="171">
        <f t="shared" si="16"/>
        <v>0</v>
      </c>
      <c r="H210" s="188"/>
      <c r="I210" s="172">
        <f t="shared" si="17"/>
        <v>0</v>
      </c>
      <c r="J210" s="214"/>
      <c r="K210" s="174"/>
    </row>
    <row r="211" spans="1:23" s="3" customFormat="1" ht="14.25" customHeight="1">
      <c r="A211" s="168" t="s">
        <v>829</v>
      </c>
      <c r="B211" s="176" t="s">
        <v>830</v>
      </c>
      <c r="C211" s="166"/>
      <c r="D211" s="170"/>
      <c r="E211" s="188"/>
      <c r="F211" s="171">
        <f t="shared" si="16"/>
        <v>0</v>
      </c>
      <c r="G211" s="171">
        <f t="shared" si="16"/>
        <v>0</v>
      </c>
      <c r="H211" s="188"/>
      <c r="I211" s="172">
        <f t="shared" si="17"/>
        <v>0</v>
      </c>
      <c r="J211" s="214"/>
      <c r="K211" s="174"/>
    </row>
    <row r="212" spans="1:23" s="3" customFormat="1">
      <c r="A212" s="206" t="s">
        <v>831</v>
      </c>
      <c r="B212" s="178" t="s">
        <v>832</v>
      </c>
      <c r="C212" s="166">
        <f>C213+C214+C215</f>
        <v>0</v>
      </c>
      <c r="D212" s="166">
        <f>D213+D214+D215</f>
        <v>0</v>
      </c>
      <c r="E212" s="166">
        <f>E213+E214+E215</f>
        <v>0</v>
      </c>
      <c r="F212" s="171">
        <f t="shared" si="16"/>
        <v>0</v>
      </c>
      <c r="G212" s="171">
        <f t="shared" si="16"/>
        <v>0</v>
      </c>
      <c r="H212" s="166">
        <f>H213+H214+H215</f>
        <v>0</v>
      </c>
      <c r="I212" s="153">
        <f t="shared" si="17"/>
        <v>0</v>
      </c>
      <c r="J212" s="167">
        <f>J213+J214+J215</f>
        <v>0</v>
      </c>
      <c r="K212" s="174"/>
    </row>
    <row r="213" spans="1:23" s="3" customFormat="1">
      <c r="A213" s="168" t="s">
        <v>825</v>
      </c>
      <c r="B213" s="176" t="s">
        <v>833</v>
      </c>
      <c r="C213" s="166"/>
      <c r="D213" s="170"/>
      <c r="E213" s="188"/>
      <c r="F213" s="171">
        <f t="shared" si="16"/>
        <v>0</v>
      </c>
      <c r="G213" s="171">
        <f t="shared" si="16"/>
        <v>0</v>
      </c>
      <c r="H213" s="188"/>
      <c r="I213" s="172">
        <f t="shared" si="17"/>
        <v>0</v>
      </c>
      <c r="J213" s="214"/>
      <c r="K213" s="174"/>
    </row>
    <row r="214" spans="1:23" s="3" customFormat="1">
      <c r="A214" s="168" t="s">
        <v>827</v>
      </c>
      <c r="B214" s="176" t="s">
        <v>834</v>
      </c>
      <c r="C214" s="166"/>
      <c r="D214" s="170"/>
      <c r="E214" s="188"/>
      <c r="F214" s="171">
        <f t="shared" si="16"/>
        <v>0</v>
      </c>
      <c r="G214" s="171">
        <f t="shared" si="16"/>
        <v>0</v>
      </c>
      <c r="H214" s="188"/>
      <c r="I214" s="172">
        <f t="shared" si="17"/>
        <v>0</v>
      </c>
      <c r="J214" s="214"/>
      <c r="K214" s="174"/>
    </row>
    <row r="215" spans="1:23" s="3" customFormat="1">
      <c r="A215" s="168" t="s">
        <v>829</v>
      </c>
      <c r="B215" s="176" t="s">
        <v>835</v>
      </c>
      <c r="C215" s="166"/>
      <c r="D215" s="170"/>
      <c r="E215" s="188"/>
      <c r="F215" s="171">
        <f t="shared" si="16"/>
        <v>0</v>
      </c>
      <c r="G215" s="171">
        <f t="shared" si="16"/>
        <v>0</v>
      </c>
      <c r="H215" s="188"/>
      <c r="I215" s="172">
        <f t="shared" si="17"/>
        <v>0</v>
      </c>
      <c r="J215" s="214"/>
      <c r="K215" s="174"/>
    </row>
    <row r="216" spans="1:23" s="3" customFormat="1" ht="15" customHeight="1">
      <c r="A216" s="206" t="s">
        <v>836</v>
      </c>
      <c r="B216" s="178" t="s">
        <v>837</v>
      </c>
      <c r="C216" s="166">
        <f>C217+C218+C219</f>
        <v>0</v>
      </c>
      <c r="D216" s="166">
        <f>D217+D218+D219</f>
        <v>0</v>
      </c>
      <c r="E216" s="166">
        <f>E217+E218+E219</f>
        <v>0</v>
      </c>
      <c r="F216" s="171">
        <f t="shared" si="16"/>
        <v>0</v>
      </c>
      <c r="G216" s="171">
        <f t="shared" si="16"/>
        <v>0</v>
      </c>
      <c r="H216" s="166">
        <f>H217+H218+H219</f>
        <v>0</v>
      </c>
      <c r="I216" s="153">
        <f t="shared" si="17"/>
        <v>0</v>
      </c>
      <c r="J216" s="167">
        <f>J217+J218+J219</f>
        <v>0</v>
      </c>
      <c r="K216" s="174"/>
    </row>
    <row r="217" spans="1:23" s="3" customFormat="1">
      <c r="A217" s="168" t="s">
        <v>825</v>
      </c>
      <c r="B217" s="176" t="s">
        <v>838</v>
      </c>
      <c r="C217" s="166"/>
      <c r="D217" s="170"/>
      <c r="E217" s="188"/>
      <c r="F217" s="171">
        <f t="shared" si="16"/>
        <v>0</v>
      </c>
      <c r="G217" s="171">
        <f t="shared" si="16"/>
        <v>0</v>
      </c>
      <c r="H217" s="188"/>
      <c r="I217" s="172">
        <f t="shared" si="17"/>
        <v>0</v>
      </c>
      <c r="J217" s="214"/>
      <c r="K217" s="174"/>
    </row>
    <row r="218" spans="1:23" s="3" customFormat="1">
      <c r="A218" s="168" t="s">
        <v>827</v>
      </c>
      <c r="B218" s="176" t="s">
        <v>839</v>
      </c>
      <c r="C218" s="166"/>
      <c r="D218" s="170"/>
      <c r="E218" s="171"/>
      <c r="F218" s="171">
        <f t="shared" si="16"/>
        <v>0</v>
      </c>
      <c r="G218" s="171">
        <f t="shared" si="16"/>
        <v>0</v>
      </c>
      <c r="H218" s="171"/>
      <c r="I218" s="172">
        <f t="shared" si="17"/>
        <v>0</v>
      </c>
      <c r="J218" s="173"/>
      <c r="K218" s="204"/>
      <c r="L218" s="205"/>
      <c r="M218" s="205"/>
      <c r="N218" s="205"/>
      <c r="O218" s="205"/>
      <c r="P218" s="205"/>
      <c r="Q218" s="205"/>
      <c r="R218" s="205"/>
      <c r="S218" s="205"/>
      <c r="T218" s="205"/>
      <c r="U218" s="205"/>
      <c r="V218" s="205"/>
      <c r="W218" s="205"/>
    </row>
    <row r="219" spans="1:23" s="3" customFormat="1">
      <c r="A219" s="168" t="s">
        <v>829</v>
      </c>
      <c r="B219" s="176" t="s">
        <v>840</v>
      </c>
      <c r="C219" s="166"/>
      <c r="D219" s="170"/>
      <c r="E219" s="171"/>
      <c r="F219" s="171">
        <f t="shared" si="16"/>
        <v>0</v>
      </c>
      <c r="G219" s="171">
        <f t="shared" si="16"/>
        <v>0</v>
      </c>
      <c r="H219" s="171"/>
      <c r="I219" s="172">
        <f t="shared" si="17"/>
        <v>0</v>
      </c>
      <c r="J219" s="173"/>
      <c r="K219" s="223"/>
      <c r="L219" s="224"/>
      <c r="M219" s="224"/>
      <c r="N219" s="224"/>
      <c r="O219" s="224"/>
      <c r="P219" s="224"/>
      <c r="Q219" s="224"/>
      <c r="R219" s="224"/>
      <c r="S219" s="224"/>
      <c r="T219" s="224"/>
      <c r="U219" s="224"/>
      <c r="V219" s="224"/>
      <c r="W219" s="224"/>
    </row>
    <row r="220" spans="1:23" s="3" customFormat="1" ht="25.5">
      <c r="A220" s="211" t="s">
        <v>841</v>
      </c>
      <c r="B220" s="225" t="s">
        <v>842</v>
      </c>
      <c r="C220" s="192">
        <f>C221+C222+C223</f>
        <v>0</v>
      </c>
      <c r="D220" s="192">
        <f>D221+D222+D223</f>
        <v>0</v>
      </c>
      <c r="E220" s="192">
        <f>E221+E222+E223</f>
        <v>0</v>
      </c>
      <c r="F220" s="171">
        <f t="shared" ref="F220:G239" si="18">G220</f>
        <v>0</v>
      </c>
      <c r="G220" s="171">
        <f t="shared" si="18"/>
        <v>0</v>
      </c>
      <c r="H220" s="192">
        <f>H221+H222+H223</f>
        <v>0</v>
      </c>
      <c r="I220" s="153">
        <f t="shared" si="17"/>
        <v>0</v>
      </c>
      <c r="J220" s="226">
        <f>J221+J222+J223</f>
        <v>0</v>
      </c>
      <c r="K220" s="174"/>
    </row>
    <row r="221" spans="1:23" s="3" customFormat="1" ht="15.75" customHeight="1">
      <c r="A221" s="168" t="s">
        <v>825</v>
      </c>
      <c r="B221" s="176" t="s">
        <v>843</v>
      </c>
      <c r="C221" s="166"/>
      <c r="D221" s="170"/>
      <c r="E221" s="188"/>
      <c r="F221" s="171">
        <f t="shared" si="18"/>
        <v>0</v>
      </c>
      <c r="G221" s="171">
        <f t="shared" si="18"/>
        <v>0</v>
      </c>
      <c r="H221" s="188"/>
      <c r="I221" s="172">
        <f t="shared" si="17"/>
        <v>0</v>
      </c>
      <c r="J221" s="214"/>
      <c r="K221" s="174"/>
    </row>
    <row r="222" spans="1:23" s="3" customFormat="1" ht="15.75" customHeight="1">
      <c r="A222" s="168" t="s">
        <v>827</v>
      </c>
      <c r="B222" s="176" t="s">
        <v>844</v>
      </c>
      <c r="C222" s="166"/>
      <c r="D222" s="170"/>
      <c r="E222" s="188"/>
      <c r="F222" s="171">
        <f t="shared" si="18"/>
        <v>0</v>
      </c>
      <c r="G222" s="171">
        <f t="shared" si="18"/>
        <v>0</v>
      </c>
      <c r="H222" s="188"/>
      <c r="I222" s="172">
        <f t="shared" si="17"/>
        <v>0</v>
      </c>
      <c r="J222" s="214"/>
      <c r="K222" s="174"/>
    </row>
    <row r="223" spans="1:23" s="3" customFormat="1" ht="15.75" customHeight="1">
      <c r="A223" s="168" t="s">
        <v>829</v>
      </c>
      <c r="B223" s="176" t="s">
        <v>845</v>
      </c>
      <c r="C223" s="166"/>
      <c r="D223" s="170"/>
      <c r="E223" s="188"/>
      <c r="F223" s="171">
        <f t="shared" si="18"/>
        <v>0</v>
      </c>
      <c r="G223" s="171">
        <f t="shared" si="18"/>
        <v>0</v>
      </c>
      <c r="H223" s="188"/>
      <c r="I223" s="172">
        <f t="shared" si="17"/>
        <v>0</v>
      </c>
      <c r="J223" s="214"/>
      <c r="K223" s="174"/>
    </row>
    <row r="224" spans="1:23" s="3" customFormat="1" ht="24.95" customHeight="1">
      <c r="A224" s="189" t="s">
        <v>846</v>
      </c>
      <c r="B224" s="178" t="s">
        <v>847</v>
      </c>
      <c r="C224" s="166">
        <f>C225</f>
        <v>0</v>
      </c>
      <c r="D224" s="166">
        <f>D225</f>
        <v>0</v>
      </c>
      <c r="E224" s="166">
        <f>E225</f>
        <v>0</v>
      </c>
      <c r="F224" s="171">
        <f t="shared" si="18"/>
        <v>0</v>
      </c>
      <c r="G224" s="171">
        <f t="shared" si="18"/>
        <v>0</v>
      </c>
      <c r="H224" s="166">
        <f>H225</f>
        <v>0</v>
      </c>
      <c r="I224" s="153">
        <f t="shared" si="17"/>
        <v>0</v>
      </c>
      <c r="J224" s="167">
        <f>J225</f>
        <v>0</v>
      </c>
      <c r="K224" s="174"/>
    </row>
    <row r="225" spans="1:11" s="3" customFormat="1" ht="15.75" customHeight="1">
      <c r="A225" s="168" t="s">
        <v>829</v>
      </c>
      <c r="B225" s="176" t="s">
        <v>848</v>
      </c>
      <c r="C225" s="166"/>
      <c r="D225" s="170"/>
      <c r="E225" s="188"/>
      <c r="F225" s="171">
        <f t="shared" si="18"/>
        <v>0</v>
      </c>
      <c r="G225" s="171">
        <f t="shared" si="18"/>
        <v>0</v>
      </c>
      <c r="H225" s="188"/>
      <c r="I225" s="172">
        <f t="shared" si="17"/>
        <v>0</v>
      </c>
      <c r="J225" s="214"/>
      <c r="K225" s="174"/>
    </row>
    <row r="226" spans="1:11" s="3" customFormat="1" ht="25.5">
      <c r="A226" s="189" t="s">
        <v>849</v>
      </c>
      <c r="B226" s="178" t="s">
        <v>850</v>
      </c>
      <c r="C226" s="166">
        <f>C227+C228+C229</f>
        <v>0</v>
      </c>
      <c r="D226" s="166">
        <f>D227+D228+D229</f>
        <v>0</v>
      </c>
      <c r="E226" s="166">
        <f>E227+E228+E229</f>
        <v>0</v>
      </c>
      <c r="F226" s="171">
        <f t="shared" si="18"/>
        <v>0</v>
      </c>
      <c r="G226" s="171">
        <f t="shared" si="18"/>
        <v>0</v>
      </c>
      <c r="H226" s="166">
        <f>H227+H228+H229</f>
        <v>0</v>
      </c>
      <c r="I226" s="153">
        <f t="shared" si="17"/>
        <v>0</v>
      </c>
      <c r="J226" s="167">
        <f>J227+J228+J229</f>
        <v>0</v>
      </c>
      <c r="K226" s="174"/>
    </row>
    <row r="227" spans="1:11" s="3" customFormat="1" ht="15" customHeight="1">
      <c r="A227" s="168" t="s">
        <v>825</v>
      </c>
      <c r="B227" s="176" t="s">
        <v>851</v>
      </c>
      <c r="C227" s="166"/>
      <c r="D227" s="170"/>
      <c r="E227" s="171"/>
      <c r="F227" s="171">
        <f t="shared" si="18"/>
        <v>0</v>
      </c>
      <c r="G227" s="171">
        <f t="shared" si="18"/>
        <v>0</v>
      </c>
      <c r="H227" s="171"/>
      <c r="I227" s="172">
        <f t="shared" si="17"/>
        <v>0</v>
      </c>
      <c r="J227" s="173"/>
      <c r="K227" s="174"/>
    </row>
    <row r="228" spans="1:11" s="3" customFormat="1" ht="18" customHeight="1">
      <c r="A228" s="168" t="s">
        <v>827</v>
      </c>
      <c r="B228" s="176" t="s">
        <v>852</v>
      </c>
      <c r="C228" s="166"/>
      <c r="D228" s="170"/>
      <c r="E228" s="188"/>
      <c r="F228" s="171">
        <f t="shared" si="18"/>
        <v>0</v>
      </c>
      <c r="G228" s="171">
        <f t="shared" si="18"/>
        <v>0</v>
      </c>
      <c r="H228" s="188"/>
      <c r="I228" s="172">
        <f t="shared" si="17"/>
        <v>0</v>
      </c>
      <c r="J228" s="214"/>
      <c r="K228" s="174"/>
    </row>
    <row r="229" spans="1:11" s="3" customFormat="1" ht="17.25" customHeight="1">
      <c r="A229" s="168" t="s">
        <v>829</v>
      </c>
      <c r="B229" s="176" t="s">
        <v>853</v>
      </c>
      <c r="C229" s="166"/>
      <c r="D229" s="170"/>
      <c r="E229" s="188"/>
      <c r="F229" s="171">
        <f t="shared" si="18"/>
        <v>0</v>
      </c>
      <c r="G229" s="171">
        <f t="shared" si="18"/>
        <v>0</v>
      </c>
      <c r="H229" s="188"/>
      <c r="I229" s="172">
        <f t="shared" si="17"/>
        <v>0</v>
      </c>
      <c r="J229" s="214"/>
      <c r="K229" s="174"/>
    </row>
    <row r="230" spans="1:11" s="3" customFormat="1" ht="25.5">
      <c r="A230" s="189" t="s">
        <v>854</v>
      </c>
      <c r="B230" s="178" t="s">
        <v>855</v>
      </c>
      <c r="C230" s="166">
        <f>C231+C232+C233</f>
        <v>0</v>
      </c>
      <c r="D230" s="166">
        <f>D231+D232+D233</f>
        <v>0</v>
      </c>
      <c r="E230" s="166">
        <f>E231+E232+E233</f>
        <v>0</v>
      </c>
      <c r="F230" s="171">
        <f t="shared" si="18"/>
        <v>0</v>
      </c>
      <c r="G230" s="171">
        <f t="shared" si="18"/>
        <v>0</v>
      </c>
      <c r="H230" s="166">
        <f>H231+H232+H233</f>
        <v>0</v>
      </c>
      <c r="I230" s="153">
        <f t="shared" si="17"/>
        <v>0</v>
      </c>
      <c r="J230" s="167">
        <f>J231+J232+J233</f>
        <v>0</v>
      </c>
      <c r="K230" s="174"/>
    </row>
    <row r="231" spans="1:11" s="3" customFormat="1" ht="15" customHeight="1">
      <c r="A231" s="168" t="s">
        <v>825</v>
      </c>
      <c r="B231" s="176" t="s">
        <v>856</v>
      </c>
      <c r="C231" s="166"/>
      <c r="D231" s="170"/>
      <c r="E231" s="188"/>
      <c r="F231" s="171">
        <f t="shared" si="18"/>
        <v>0</v>
      </c>
      <c r="G231" s="171">
        <f t="shared" si="18"/>
        <v>0</v>
      </c>
      <c r="H231" s="188"/>
      <c r="I231" s="172">
        <f t="shared" si="17"/>
        <v>0</v>
      </c>
      <c r="J231" s="214"/>
      <c r="K231" s="174"/>
    </row>
    <row r="232" spans="1:11" s="3" customFormat="1" ht="15" customHeight="1">
      <c r="A232" s="168" t="s">
        <v>827</v>
      </c>
      <c r="B232" s="176" t="s">
        <v>857</v>
      </c>
      <c r="C232" s="166"/>
      <c r="D232" s="170"/>
      <c r="E232" s="188"/>
      <c r="F232" s="171">
        <f t="shared" si="18"/>
        <v>0</v>
      </c>
      <c r="G232" s="171">
        <f t="shared" si="18"/>
        <v>0</v>
      </c>
      <c r="H232" s="188"/>
      <c r="I232" s="172">
        <f t="shared" si="17"/>
        <v>0</v>
      </c>
      <c r="J232" s="214"/>
      <c r="K232" s="174"/>
    </row>
    <row r="233" spans="1:11" s="3" customFormat="1" ht="16.5" customHeight="1">
      <c r="A233" s="168" t="s">
        <v>829</v>
      </c>
      <c r="B233" s="176" t="s">
        <v>858</v>
      </c>
      <c r="C233" s="166"/>
      <c r="D233" s="170"/>
      <c r="E233" s="188"/>
      <c r="F233" s="171">
        <f t="shared" si="18"/>
        <v>0</v>
      </c>
      <c r="G233" s="171">
        <f t="shared" si="18"/>
        <v>0</v>
      </c>
      <c r="H233" s="188"/>
      <c r="I233" s="172">
        <f t="shared" si="17"/>
        <v>0</v>
      </c>
      <c r="J233" s="214"/>
      <c r="K233" s="174"/>
    </row>
    <row r="234" spans="1:11" s="3" customFormat="1" ht="25.5">
      <c r="A234" s="227" t="s">
        <v>859</v>
      </c>
      <c r="B234" s="228" t="s">
        <v>860</v>
      </c>
      <c r="C234" s="166">
        <f>C235+C236+C237</f>
        <v>0</v>
      </c>
      <c r="D234" s="166">
        <f>D235+D236+D237</f>
        <v>0</v>
      </c>
      <c r="E234" s="166">
        <f>E235+E236+E237</f>
        <v>0</v>
      </c>
      <c r="F234" s="171">
        <f t="shared" si="18"/>
        <v>0</v>
      </c>
      <c r="G234" s="171">
        <f t="shared" si="18"/>
        <v>0</v>
      </c>
      <c r="H234" s="166">
        <f>H235+H236+H237</f>
        <v>0</v>
      </c>
      <c r="I234" s="153">
        <f t="shared" si="17"/>
        <v>0</v>
      </c>
      <c r="J234" s="167">
        <f>J235+J236+J237</f>
        <v>0</v>
      </c>
      <c r="K234" s="174"/>
    </row>
    <row r="235" spans="1:11" s="3" customFormat="1" ht="15.6" customHeight="1">
      <c r="A235" s="168" t="s">
        <v>861</v>
      </c>
      <c r="B235" s="169" t="s">
        <v>862</v>
      </c>
      <c r="C235" s="166"/>
      <c r="D235" s="170"/>
      <c r="E235" s="188"/>
      <c r="F235" s="171">
        <f t="shared" si="18"/>
        <v>0</v>
      </c>
      <c r="G235" s="171">
        <f t="shared" si="18"/>
        <v>0</v>
      </c>
      <c r="H235" s="188"/>
      <c r="I235" s="172">
        <f t="shared" si="17"/>
        <v>0</v>
      </c>
      <c r="J235" s="214"/>
      <c r="K235" s="174"/>
    </row>
    <row r="236" spans="1:11" s="3" customFormat="1" ht="14.85" customHeight="1">
      <c r="A236" s="168" t="s">
        <v>863</v>
      </c>
      <c r="B236" s="169" t="s">
        <v>864</v>
      </c>
      <c r="C236" s="166"/>
      <c r="D236" s="170"/>
      <c r="E236" s="188"/>
      <c r="F236" s="171">
        <f t="shared" si="18"/>
        <v>0</v>
      </c>
      <c r="G236" s="171">
        <f t="shared" si="18"/>
        <v>0</v>
      </c>
      <c r="H236" s="188"/>
      <c r="I236" s="172">
        <f t="shared" si="17"/>
        <v>0</v>
      </c>
      <c r="J236" s="214"/>
      <c r="K236" s="174"/>
    </row>
    <row r="237" spans="1:11" s="3" customFormat="1" ht="15.6" customHeight="1">
      <c r="A237" s="168" t="s">
        <v>865</v>
      </c>
      <c r="B237" s="169" t="s">
        <v>866</v>
      </c>
      <c r="C237" s="166"/>
      <c r="D237" s="170"/>
      <c r="E237" s="188"/>
      <c r="F237" s="171">
        <f t="shared" si="18"/>
        <v>0</v>
      </c>
      <c r="G237" s="171">
        <f t="shared" si="18"/>
        <v>0</v>
      </c>
      <c r="H237" s="188"/>
      <c r="I237" s="172">
        <f t="shared" si="17"/>
        <v>0</v>
      </c>
      <c r="J237" s="214"/>
      <c r="K237" s="174"/>
    </row>
    <row r="238" spans="1:11" s="3" customFormat="1" ht="27" customHeight="1">
      <c r="A238" s="189" t="s">
        <v>867</v>
      </c>
      <c r="B238" s="178" t="s">
        <v>868</v>
      </c>
      <c r="C238" s="166">
        <f>C239+C240+C241</f>
        <v>0</v>
      </c>
      <c r="D238" s="166">
        <f>D239+D240+D241</f>
        <v>0</v>
      </c>
      <c r="E238" s="166">
        <f>E239+E240+E241</f>
        <v>0</v>
      </c>
      <c r="F238" s="171">
        <f t="shared" si="18"/>
        <v>0</v>
      </c>
      <c r="G238" s="171">
        <f t="shared" si="18"/>
        <v>0</v>
      </c>
      <c r="H238" s="166">
        <f>H239+H240+H241</f>
        <v>0</v>
      </c>
      <c r="I238" s="153">
        <f t="shared" si="17"/>
        <v>0</v>
      </c>
      <c r="J238" s="167">
        <f>J239+J240+J241</f>
        <v>0</v>
      </c>
      <c r="K238" s="174"/>
    </row>
    <row r="239" spans="1:11" s="3" customFormat="1" ht="15.75" customHeight="1">
      <c r="A239" s="168" t="s">
        <v>825</v>
      </c>
      <c r="B239" s="176" t="s">
        <v>869</v>
      </c>
      <c r="C239" s="166"/>
      <c r="D239" s="170"/>
      <c r="E239" s="188"/>
      <c r="F239" s="171">
        <f t="shared" si="18"/>
        <v>0</v>
      </c>
      <c r="G239" s="171">
        <f t="shared" si="18"/>
        <v>0</v>
      </c>
      <c r="H239" s="188"/>
      <c r="I239" s="172">
        <f t="shared" si="17"/>
        <v>0</v>
      </c>
      <c r="J239" s="214"/>
      <c r="K239" s="174"/>
    </row>
    <row r="240" spans="1:11" s="3" customFormat="1" ht="15.75" customHeight="1">
      <c r="A240" s="168" t="s">
        <v>827</v>
      </c>
      <c r="B240" s="176" t="s">
        <v>870</v>
      </c>
      <c r="C240" s="166"/>
      <c r="D240" s="170"/>
      <c r="E240" s="188"/>
      <c r="F240" s="171">
        <f t="shared" ref="F240:G259" si="19">G240</f>
        <v>0</v>
      </c>
      <c r="G240" s="171">
        <f t="shared" si="19"/>
        <v>0</v>
      </c>
      <c r="H240" s="188"/>
      <c r="I240" s="172">
        <f t="shared" si="17"/>
        <v>0</v>
      </c>
      <c r="J240" s="214"/>
      <c r="K240" s="174"/>
    </row>
    <row r="241" spans="1:11" s="3" customFormat="1" ht="15.75" customHeight="1">
      <c r="A241" s="168" t="s">
        <v>829</v>
      </c>
      <c r="B241" s="176" t="s">
        <v>871</v>
      </c>
      <c r="C241" s="166"/>
      <c r="D241" s="170"/>
      <c r="E241" s="188"/>
      <c r="F241" s="171">
        <f t="shared" si="19"/>
        <v>0</v>
      </c>
      <c r="G241" s="171">
        <f t="shared" si="19"/>
        <v>0</v>
      </c>
      <c r="H241" s="188"/>
      <c r="I241" s="172">
        <f t="shared" si="17"/>
        <v>0</v>
      </c>
      <c r="J241" s="214"/>
      <c r="K241" s="174"/>
    </row>
    <row r="242" spans="1:11" s="3" customFormat="1" ht="17.25" customHeight="1">
      <c r="A242" s="206" t="s">
        <v>872</v>
      </c>
      <c r="B242" s="178" t="s">
        <v>873</v>
      </c>
      <c r="C242" s="166">
        <f>C243+C244+C245</f>
        <v>0</v>
      </c>
      <c r="D242" s="166">
        <f>D243+D244+D245</f>
        <v>0</v>
      </c>
      <c r="E242" s="166">
        <f>E243+E244+E245</f>
        <v>0</v>
      </c>
      <c r="F242" s="171">
        <f t="shared" si="19"/>
        <v>0</v>
      </c>
      <c r="G242" s="171">
        <f t="shared" si="19"/>
        <v>0</v>
      </c>
      <c r="H242" s="166">
        <f>H243+H244+H245</f>
        <v>0</v>
      </c>
      <c r="I242" s="153">
        <f t="shared" si="17"/>
        <v>0</v>
      </c>
      <c r="J242" s="167">
        <f>J243+J244+J245</f>
        <v>0</v>
      </c>
      <c r="K242" s="174"/>
    </row>
    <row r="243" spans="1:11" s="3" customFormat="1" ht="16.5" customHeight="1">
      <c r="A243" s="168" t="s">
        <v>825</v>
      </c>
      <c r="B243" s="176" t="s">
        <v>874</v>
      </c>
      <c r="C243" s="166"/>
      <c r="D243" s="170"/>
      <c r="E243" s="188"/>
      <c r="F243" s="171">
        <f t="shared" si="19"/>
        <v>0</v>
      </c>
      <c r="G243" s="171">
        <f t="shared" si="19"/>
        <v>0</v>
      </c>
      <c r="H243" s="188"/>
      <c r="I243" s="172">
        <f t="shared" si="17"/>
        <v>0</v>
      </c>
      <c r="J243" s="214"/>
      <c r="K243" s="174"/>
    </row>
    <row r="244" spans="1:11" s="3" customFormat="1" ht="18" customHeight="1">
      <c r="A244" s="168" t="s">
        <v>827</v>
      </c>
      <c r="B244" s="176" t="s">
        <v>875</v>
      </c>
      <c r="C244" s="166"/>
      <c r="D244" s="170"/>
      <c r="E244" s="188"/>
      <c r="F244" s="171">
        <f t="shared" si="19"/>
        <v>0</v>
      </c>
      <c r="G244" s="171">
        <f t="shared" si="19"/>
        <v>0</v>
      </c>
      <c r="H244" s="188"/>
      <c r="I244" s="172">
        <f t="shared" si="17"/>
        <v>0</v>
      </c>
      <c r="J244" s="214"/>
      <c r="K244" s="174"/>
    </row>
    <row r="245" spans="1:11" s="3" customFormat="1" ht="15" customHeight="1">
      <c r="A245" s="168" t="s">
        <v>829</v>
      </c>
      <c r="B245" s="176" t="s">
        <v>876</v>
      </c>
      <c r="C245" s="166"/>
      <c r="D245" s="170"/>
      <c r="E245" s="188"/>
      <c r="F245" s="171">
        <f t="shared" si="19"/>
        <v>0</v>
      </c>
      <c r="G245" s="171">
        <f t="shared" si="19"/>
        <v>0</v>
      </c>
      <c r="H245" s="188"/>
      <c r="I245" s="172">
        <f t="shared" si="17"/>
        <v>0</v>
      </c>
      <c r="J245" s="214"/>
      <c r="K245" s="174"/>
    </row>
    <row r="246" spans="1:11" s="3" customFormat="1" ht="17.25" customHeight="1">
      <c r="A246" s="206" t="s">
        <v>877</v>
      </c>
      <c r="B246" s="178" t="s">
        <v>878</v>
      </c>
      <c r="C246" s="166">
        <f>C247+C248+C249</f>
        <v>0</v>
      </c>
      <c r="D246" s="166">
        <f>D247+D248+D249</f>
        <v>0</v>
      </c>
      <c r="E246" s="166">
        <f>E247+E248+E249</f>
        <v>0</v>
      </c>
      <c r="F246" s="171">
        <f t="shared" si="19"/>
        <v>0</v>
      </c>
      <c r="G246" s="171">
        <f t="shared" si="19"/>
        <v>0</v>
      </c>
      <c r="H246" s="166">
        <f>H247+H248+H249</f>
        <v>0</v>
      </c>
      <c r="I246" s="153">
        <f t="shared" si="17"/>
        <v>0</v>
      </c>
      <c r="J246" s="167">
        <f>J247+J248+J249</f>
        <v>0</v>
      </c>
      <c r="K246" s="174"/>
    </row>
    <row r="247" spans="1:11" s="3" customFormat="1" ht="18" customHeight="1">
      <c r="A247" s="168" t="s">
        <v>825</v>
      </c>
      <c r="B247" s="176" t="s">
        <v>879</v>
      </c>
      <c r="C247" s="166"/>
      <c r="D247" s="170"/>
      <c r="E247" s="188"/>
      <c r="F247" s="171">
        <f t="shared" si="19"/>
        <v>0</v>
      </c>
      <c r="G247" s="171">
        <f t="shared" si="19"/>
        <v>0</v>
      </c>
      <c r="H247" s="188"/>
      <c r="I247" s="172">
        <f t="shared" si="17"/>
        <v>0</v>
      </c>
      <c r="J247" s="214"/>
      <c r="K247" s="174"/>
    </row>
    <row r="248" spans="1:11" s="3" customFormat="1" ht="18" customHeight="1">
      <c r="A248" s="168" t="s">
        <v>827</v>
      </c>
      <c r="B248" s="176" t="s">
        <v>880</v>
      </c>
      <c r="C248" s="166"/>
      <c r="D248" s="170"/>
      <c r="E248" s="188"/>
      <c r="F248" s="171">
        <f t="shared" si="19"/>
        <v>0</v>
      </c>
      <c r="G248" s="171">
        <f t="shared" si="19"/>
        <v>0</v>
      </c>
      <c r="H248" s="188"/>
      <c r="I248" s="172">
        <f t="shared" si="17"/>
        <v>0</v>
      </c>
      <c r="J248" s="214"/>
      <c r="K248" s="174"/>
    </row>
    <row r="249" spans="1:11" s="3" customFormat="1">
      <c r="A249" s="168" t="s">
        <v>881</v>
      </c>
      <c r="B249" s="176" t="s">
        <v>882</v>
      </c>
      <c r="C249" s="166"/>
      <c r="D249" s="170"/>
      <c r="E249" s="188"/>
      <c r="F249" s="171">
        <f t="shared" si="19"/>
        <v>0</v>
      </c>
      <c r="G249" s="171">
        <f t="shared" si="19"/>
        <v>0</v>
      </c>
      <c r="H249" s="188"/>
      <c r="I249" s="172">
        <f t="shared" si="17"/>
        <v>0</v>
      </c>
      <c r="J249" s="214"/>
      <c r="K249" s="174"/>
    </row>
    <row r="250" spans="1:11" s="3" customFormat="1" ht="15.75" customHeight="1">
      <c r="A250" s="189" t="s">
        <v>883</v>
      </c>
      <c r="B250" s="178" t="s">
        <v>884</v>
      </c>
      <c r="C250" s="166">
        <f>C251+C252+C253</f>
        <v>0</v>
      </c>
      <c r="D250" s="166">
        <f>D251+D252+D253</f>
        <v>0</v>
      </c>
      <c r="E250" s="166">
        <f>E251+E252+E253</f>
        <v>0</v>
      </c>
      <c r="F250" s="171">
        <f t="shared" si="19"/>
        <v>0</v>
      </c>
      <c r="G250" s="171">
        <f t="shared" si="19"/>
        <v>0</v>
      </c>
      <c r="H250" s="166">
        <f>H251+H252+H253</f>
        <v>0</v>
      </c>
      <c r="I250" s="153">
        <f t="shared" si="17"/>
        <v>0</v>
      </c>
      <c r="J250" s="167">
        <f>J251+J252+J253</f>
        <v>0</v>
      </c>
      <c r="K250" s="174"/>
    </row>
    <row r="251" spans="1:11" s="3" customFormat="1">
      <c r="A251" s="168" t="s">
        <v>825</v>
      </c>
      <c r="B251" s="176" t="s">
        <v>885</v>
      </c>
      <c r="C251" s="166"/>
      <c r="D251" s="170"/>
      <c r="E251" s="188"/>
      <c r="F251" s="171">
        <f t="shared" si="19"/>
        <v>0</v>
      </c>
      <c r="G251" s="171">
        <f t="shared" si="19"/>
        <v>0</v>
      </c>
      <c r="H251" s="188"/>
      <c r="I251" s="172">
        <f t="shared" si="17"/>
        <v>0</v>
      </c>
      <c r="J251" s="214"/>
      <c r="K251" s="174"/>
    </row>
    <row r="252" spans="1:11" s="3" customFormat="1" ht="16.5" customHeight="1">
      <c r="A252" s="168" t="s">
        <v>827</v>
      </c>
      <c r="B252" s="176" t="s">
        <v>886</v>
      </c>
      <c r="C252" s="166"/>
      <c r="D252" s="170"/>
      <c r="E252" s="188"/>
      <c r="F252" s="171">
        <f t="shared" si="19"/>
        <v>0</v>
      </c>
      <c r="G252" s="171">
        <f t="shared" si="19"/>
        <v>0</v>
      </c>
      <c r="H252" s="188"/>
      <c r="I252" s="172">
        <f t="shared" si="17"/>
        <v>0</v>
      </c>
      <c r="J252" s="214"/>
      <c r="K252" s="174"/>
    </row>
    <row r="253" spans="1:11" s="3" customFormat="1" ht="15" customHeight="1">
      <c r="A253" s="168" t="s">
        <v>881</v>
      </c>
      <c r="B253" s="176" t="s">
        <v>887</v>
      </c>
      <c r="C253" s="166"/>
      <c r="D253" s="170"/>
      <c r="E253" s="188"/>
      <c r="F253" s="171">
        <f t="shared" si="19"/>
        <v>0</v>
      </c>
      <c r="G253" s="171">
        <f t="shared" si="19"/>
        <v>0</v>
      </c>
      <c r="H253" s="188"/>
      <c r="I253" s="172">
        <f t="shared" si="17"/>
        <v>0</v>
      </c>
      <c r="J253" s="214"/>
      <c r="K253" s="174"/>
    </row>
    <row r="254" spans="1:11" s="3" customFormat="1" ht="30.4" customHeight="1">
      <c r="A254" s="229" t="s">
        <v>888</v>
      </c>
      <c r="B254" s="230" t="s">
        <v>889</v>
      </c>
      <c r="C254" s="166">
        <f>C255+C256+C257</f>
        <v>0</v>
      </c>
      <c r="D254" s="166">
        <f>D255+D256+D257</f>
        <v>0</v>
      </c>
      <c r="E254" s="166">
        <f>E255+E256+E257</f>
        <v>0</v>
      </c>
      <c r="F254" s="171">
        <f t="shared" si="19"/>
        <v>0</v>
      </c>
      <c r="G254" s="171">
        <f t="shared" si="19"/>
        <v>0</v>
      </c>
      <c r="H254" s="166">
        <f>H255+H256+H257</f>
        <v>0</v>
      </c>
      <c r="I254" s="153">
        <f t="shared" si="17"/>
        <v>0</v>
      </c>
      <c r="J254" s="167">
        <f>J255+J256+J257</f>
        <v>0</v>
      </c>
      <c r="K254" s="174"/>
    </row>
    <row r="255" spans="1:11" s="3" customFormat="1" ht="18" customHeight="1">
      <c r="A255" s="208" t="s">
        <v>890</v>
      </c>
      <c r="B255" s="176" t="s">
        <v>891</v>
      </c>
      <c r="C255" s="166"/>
      <c r="D255" s="170"/>
      <c r="E255" s="188"/>
      <c r="F255" s="171">
        <f t="shared" si="19"/>
        <v>0</v>
      </c>
      <c r="G255" s="171">
        <f t="shared" si="19"/>
        <v>0</v>
      </c>
      <c r="H255" s="188"/>
      <c r="I255" s="172">
        <f t="shared" si="17"/>
        <v>0</v>
      </c>
      <c r="J255" s="214"/>
      <c r="K255" s="174"/>
    </row>
    <row r="256" spans="1:11" s="3" customFormat="1" ht="16.7" customHeight="1">
      <c r="A256" s="208" t="s">
        <v>892</v>
      </c>
      <c r="B256" s="176" t="s">
        <v>893</v>
      </c>
      <c r="C256" s="166"/>
      <c r="D256" s="170"/>
      <c r="E256" s="188"/>
      <c r="F256" s="171">
        <f t="shared" si="19"/>
        <v>0</v>
      </c>
      <c r="G256" s="171">
        <f t="shared" si="19"/>
        <v>0</v>
      </c>
      <c r="H256" s="188"/>
      <c r="I256" s="172">
        <f t="shared" si="17"/>
        <v>0</v>
      </c>
      <c r="J256" s="214"/>
      <c r="K256" s="174"/>
    </row>
    <row r="257" spans="1:11" s="3" customFormat="1" ht="15.75" customHeight="1">
      <c r="A257" s="208" t="s">
        <v>894</v>
      </c>
      <c r="B257" s="176" t="s">
        <v>895</v>
      </c>
      <c r="C257" s="166"/>
      <c r="D257" s="170"/>
      <c r="E257" s="188"/>
      <c r="F257" s="171">
        <f t="shared" si="19"/>
        <v>0</v>
      </c>
      <c r="G257" s="171">
        <f t="shared" si="19"/>
        <v>0</v>
      </c>
      <c r="H257" s="188"/>
      <c r="I257" s="172">
        <f t="shared" si="17"/>
        <v>0</v>
      </c>
      <c r="J257" s="214"/>
      <c r="K257" s="174"/>
    </row>
    <row r="258" spans="1:11" s="3" customFormat="1" ht="31.35" customHeight="1">
      <c r="A258" s="181" t="s">
        <v>896</v>
      </c>
      <c r="B258" s="178" t="s">
        <v>897</v>
      </c>
      <c r="C258" s="166">
        <f>C259+C260+C261</f>
        <v>0</v>
      </c>
      <c r="D258" s="166">
        <f>D259+D260+D261</f>
        <v>0</v>
      </c>
      <c r="E258" s="166">
        <f>E259+E260+E261</f>
        <v>0</v>
      </c>
      <c r="F258" s="171">
        <f t="shared" si="19"/>
        <v>0</v>
      </c>
      <c r="G258" s="171">
        <f t="shared" si="19"/>
        <v>0</v>
      </c>
      <c r="H258" s="166">
        <f>H259+H260+H261</f>
        <v>0</v>
      </c>
      <c r="I258" s="153">
        <f t="shared" si="17"/>
        <v>0</v>
      </c>
      <c r="J258" s="167">
        <f>J259+J260+J261</f>
        <v>0</v>
      </c>
      <c r="K258" s="174"/>
    </row>
    <row r="259" spans="1:11" s="3" customFormat="1" ht="16.5" customHeight="1">
      <c r="A259" s="208" t="s">
        <v>898</v>
      </c>
      <c r="B259" s="176" t="s">
        <v>899</v>
      </c>
      <c r="C259" s="166"/>
      <c r="D259" s="170"/>
      <c r="E259" s="188"/>
      <c r="F259" s="171">
        <f t="shared" si="19"/>
        <v>0</v>
      </c>
      <c r="G259" s="171">
        <f t="shared" si="19"/>
        <v>0</v>
      </c>
      <c r="H259" s="188"/>
      <c r="I259" s="172">
        <f t="shared" si="17"/>
        <v>0</v>
      </c>
      <c r="J259" s="214"/>
      <c r="K259" s="174"/>
    </row>
    <row r="260" spans="1:11" s="3" customFormat="1" ht="16.5" customHeight="1">
      <c r="A260" s="208" t="s">
        <v>900</v>
      </c>
      <c r="B260" s="176" t="s">
        <v>901</v>
      </c>
      <c r="C260" s="166"/>
      <c r="D260" s="170"/>
      <c r="E260" s="188"/>
      <c r="F260" s="171">
        <f t="shared" ref="F260:G279" si="20">G260</f>
        <v>0</v>
      </c>
      <c r="G260" s="171">
        <f t="shared" si="20"/>
        <v>0</v>
      </c>
      <c r="H260" s="188"/>
      <c r="I260" s="172">
        <f t="shared" si="17"/>
        <v>0</v>
      </c>
      <c r="J260" s="214"/>
      <c r="K260" s="174"/>
    </row>
    <row r="261" spans="1:11" s="3" customFormat="1" ht="17.25" customHeight="1">
      <c r="A261" s="208" t="s">
        <v>894</v>
      </c>
      <c r="B261" s="176" t="s">
        <v>902</v>
      </c>
      <c r="C261" s="166"/>
      <c r="D261" s="170"/>
      <c r="E261" s="188"/>
      <c r="F261" s="171">
        <f t="shared" si="20"/>
        <v>0</v>
      </c>
      <c r="G261" s="171">
        <f t="shared" si="20"/>
        <v>0</v>
      </c>
      <c r="H261" s="188"/>
      <c r="I261" s="172">
        <f t="shared" si="17"/>
        <v>0</v>
      </c>
      <c r="J261" s="214"/>
      <c r="K261" s="174"/>
    </row>
    <row r="262" spans="1:11" s="3" customFormat="1" ht="27" customHeight="1">
      <c r="A262" s="181" t="s">
        <v>903</v>
      </c>
      <c r="B262" s="178" t="s">
        <v>904</v>
      </c>
      <c r="C262" s="166">
        <f>C263+C264+C265</f>
        <v>0</v>
      </c>
      <c r="D262" s="166">
        <f>D263+D264+D265</f>
        <v>0</v>
      </c>
      <c r="E262" s="166">
        <f>E263+E264+E265</f>
        <v>0</v>
      </c>
      <c r="F262" s="171">
        <f t="shared" si="20"/>
        <v>0</v>
      </c>
      <c r="G262" s="171">
        <f t="shared" si="20"/>
        <v>0</v>
      </c>
      <c r="H262" s="166">
        <f>H263+H264+H265</f>
        <v>0</v>
      </c>
      <c r="I262" s="153">
        <f t="shared" si="17"/>
        <v>0</v>
      </c>
      <c r="J262" s="167">
        <f>J263+J264+J265</f>
        <v>0</v>
      </c>
      <c r="K262" s="174"/>
    </row>
    <row r="263" spans="1:11" s="3" customFormat="1" ht="15.75" customHeight="1">
      <c r="A263" s="208" t="s">
        <v>905</v>
      </c>
      <c r="B263" s="176" t="s">
        <v>906</v>
      </c>
      <c r="C263" s="166"/>
      <c r="D263" s="170"/>
      <c r="E263" s="188"/>
      <c r="F263" s="171">
        <f t="shared" si="20"/>
        <v>0</v>
      </c>
      <c r="G263" s="171">
        <f t="shared" si="20"/>
        <v>0</v>
      </c>
      <c r="H263" s="188"/>
      <c r="I263" s="172">
        <f t="shared" si="17"/>
        <v>0</v>
      </c>
      <c r="J263" s="214"/>
      <c r="K263" s="174"/>
    </row>
    <row r="264" spans="1:11" s="3" customFormat="1" ht="15.75" customHeight="1">
      <c r="A264" s="208" t="s">
        <v>907</v>
      </c>
      <c r="B264" s="176" t="s">
        <v>908</v>
      </c>
      <c r="C264" s="166"/>
      <c r="D264" s="170"/>
      <c r="E264" s="188"/>
      <c r="F264" s="171">
        <f t="shared" si="20"/>
        <v>0</v>
      </c>
      <c r="G264" s="171">
        <f t="shared" si="20"/>
        <v>0</v>
      </c>
      <c r="H264" s="188"/>
      <c r="I264" s="172">
        <f t="shared" ref="I264:I327" si="21">G264-H264</f>
        <v>0</v>
      </c>
      <c r="J264" s="214"/>
      <c r="K264" s="174"/>
    </row>
    <row r="265" spans="1:11" s="3" customFormat="1" ht="16.5" customHeight="1">
      <c r="A265" s="208" t="s">
        <v>894</v>
      </c>
      <c r="B265" s="194" t="s">
        <v>909</v>
      </c>
      <c r="C265" s="166"/>
      <c r="D265" s="170"/>
      <c r="E265" s="188"/>
      <c r="F265" s="171">
        <f t="shared" si="20"/>
        <v>0</v>
      </c>
      <c r="G265" s="171">
        <f t="shared" si="20"/>
        <v>0</v>
      </c>
      <c r="H265" s="188"/>
      <c r="I265" s="172">
        <f t="shared" si="21"/>
        <v>0</v>
      </c>
      <c r="J265" s="214"/>
      <c r="K265" s="174"/>
    </row>
    <row r="266" spans="1:11" s="3" customFormat="1" ht="16.5" customHeight="1">
      <c r="A266" s="208" t="s">
        <v>910</v>
      </c>
      <c r="B266" s="231" t="s">
        <v>911</v>
      </c>
      <c r="C266" s="232">
        <f>C267</f>
        <v>0</v>
      </c>
      <c r="D266" s="232">
        <f>D267</f>
        <v>0</v>
      </c>
      <c r="E266" s="232">
        <f>E267</f>
        <v>0</v>
      </c>
      <c r="F266" s="171">
        <f t="shared" si="20"/>
        <v>0</v>
      </c>
      <c r="G266" s="171">
        <f t="shared" si="20"/>
        <v>0</v>
      </c>
      <c r="H266" s="232">
        <f>H267</f>
        <v>0</v>
      </c>
      <c r="I266" s="153">
        <f t="shared" si="21"/>
        <v>0</v>
      </c>
      <c r="J266" s="233">
        <f>J267</f>
        <v>0</v>
      </c>
      <c r="K266" s="174"/>
    </row>
    <row r="267" spans="1:11" s="3" customFormat="1" ht="16.5" customHeight="1">
      <c r="A267" s="208" t="s">
        <v>900</v>
      </c>
      <c r="B267" s="234" t="s">
        <v>912</v>
      </c>
      <c r="C267" s="232"/>
      <c r="D267" s="170"/>
      <c r="E267" s="188"/>
      <c r="F267" s="171">
        <f t="shared" si="20"/>
        <v>0</v>
      </c>
      <c r="G267" s="171">
        <f t="shared" si="20"/>
        <v>0</v>
      </c>
      <c r="H267" s="188"/>
      <c r="I267" s="172">
        <f t="shared" si="21"/>
        <v>0</v>
      </c>
      <c r="J267" s="214"/>
      <c r="K267" s="174"/>
    </row>
    <row r="268" spans="1:11" s="3" customFormat="1" ht="44.25" customHeight="1">
      <c r="A268" s="235" t="s">
        <v>913</v>
      </c>
      <c r="B268" s="236" t="s">
        <v>914</v>
      </c>
      <c r="C268" s="232">
        <f>C269+C273+C277+C281+C285+C289+C293+C301+C305+C309+C313+C317</f>
        <v>0</v>
      </c>
      <c r="D268" s="232">
        <f>D269+D273+D277+D281+D285+D289+D293+D301+D305+D309+D313+D317</f>
        <v>0</v>
      </c>
      <c r="E268" s="232">
        <f>E269+E273+E277+E281+E285+E289+E293+E301+E305+E309+E313+E317</f>
        <v>0</v>
      </c>
      <c r="F268" s="171">
        <f t="shared" si="20"/>
        <v>0</v>
      </c>
      <c r="G268" s="171">
        <f t="shared" si="20"/>
        <v>0</v>
      </c>
      <c r="H268" s="232">
        <f>H269+H273+H277+H281+H285+H289+H293+H301+H305+H309+H313+H317</f>
        <v>0</v>
      </c>
      <c r="I268" s="153">
        <f t="shared" si="21"/>
        <v>0</v>
      </c>
      <c r="J268" s="233">
        <f>J269+J273+J277+J281+J285+J289+J293+J301+J305+J309+J313+J317</f>
        <v>0</v>
      </c>
      <c r="K268" s="174"/>
    </row>
    <row r="269" spans="1:11" s="3" customFormat="1" ht="24.75" customHeight="1">
      <c r="A269" s="198" t="s">
        <v>915</v>
      </c>
      <c r="B269" s="237" t="s">
        <v>916</v>
      </c>
      <c r="C269" s="232">
        <f>C270+C271+C272</f>
        <v>0</v>
      </c>
      <c r="D269" s="232">
        <f>D270+D271+D272</f>
        <v>0</v>
      </c>
      <c r="E269" s="232">
        <f>E270+E271+E272</f>
        <v>0</v>
      </c>
      <c r="F269" s="171">
        <f t="shared" si="20"/>
        <v>0</v>
      </c>
      <c r="G269" s="171">
        <f t="shared" si="20"/>
        <v>0</v>
      </c>
      <c r="H269" s="232">
        <f>H270+H271+H272</f>
        <v>0</v>
      </c>
      <c r="I269" s="153">
        <f t="shared" si="21"/>
        <v>0</v>
      </c>
      <c r="J269" s="233">
        <f>J270+J271+J272</f>
        <v>0</v>
      </c>
      <c r="K269" s="174"/>
    </row>
    <row r="270" spans="1:11" s="3" customFormat="1" ht="16.5" customHeight="1">
      <c r="A270" s="208" t="s">
        <v>917</v>
      </c>
      <c r="B270" s="237" t="s">
        <v>918</v>
      </c>
      <c r="C270" s="232"/>
      <c r="D270" s="170"/>
      <c r="E270" s="188"/>
      <c r="F270" s="171">
        <f t="shared" si="20"/>
        <v>0</v>
      </c>
      <c r="G270" s="171">
        <f t="shared" si="20"/>
        <v>0</v>
      </c>
      <c r="H270" s="188"/>
      <c r="I270" s="172">
        <f t="shared" si="21"/>
        <v>0</v>
      </c>
      <c r="J270" s="214"/>
      <c r="K270" s="174"/>
    </row>
    <row r="271" spans="1:11" s="3" customFormat="1" ht="18.75" customHeight="1">
      <c r="A271" s="208" t="s">
        <v>919</v>
      </c>
      <c r="B271" s="237" t="s">
        <v>920</v>
      </c>
      <c r="C271" s="232"/>
      <c r="D271" s="170"/>
      <c r="E271" s="188"/>
      <c r="F271" s="171">
        <f t="shared" si="20"/>
        <v>0</v>
      </c>
      <c r="G271" s="171">
        <f t="shared" si="20"/>
        <v>0</v>
      </c>
      <c r="H271" s="188"/>
      <c r="I271" s="172">
        <f t="shared" si="21"/>
        <v>0</v>
      </c>
      <c r="J271" s="214"/>
      <c r="K271" s="174"/>
    </row>
    <row r="272" spans="1:11" s="3" customFormat="1" ht="17.25" customHeight="1">
      <c r="A272" s="208" t="s">
        <v>921</v>
      </c>
      <c r="B272" s="237" t="s">
        <v>922</v>
      </c>
      <c r="C272" s="232"/>
      <c r="D272" s="170"/>
      <c r="E272" s="188"/>
      <c r="F272" s="171">
        <f t="shared" si="20"/>
        <v>0</v>
      </c>
      <c r="G272" s="171">
        <f t="shared" si="20"/>
        <v>0</v>
      </c>
      <c r="H272" s="188"/>
      <c r="I272" s="172">
        <f t="shared" si="21"/>
        <v>0</v>
      </c>
      <c r="J272" s="214"/>
      <c r="K272" s="174"/>
    </row>
    <row r="273" spans="1:11" s="3" customFormat="1" ht="19.5" customHeight="1">
      <c r="A273" s="208" t="s">
        <v>923</v>
      </c>
      <c r="B273" s="237" t="s">
        <v>924</v>
      </c>
      <c r="C273" s="232">
        <f>C274+C275+C276</f>
        <v>0</v>
      </c>
      <c r="D273" s="232">
        <f>D274+D275+D276</f>
        <v>0</v>
      </c>
      <c r="E273" s="232">
        <f>E274+E275+E276</f>
        <v>0</v>
      </c>
      <c r="F273" s="171">
        <f t="shared" si="20"/>
        <v>0</v>
      </c>
      <c r="G273" s="171">
        <f t="shared" si="20"/>
        <v>0</v>
      </c>
      <c r="H273" s="232">
        <f>H274+H275+H276</f>
        <v>0</v>
      </c>
      <c r="I273" s="153">
        <f t="shared" si="21"/>
        <v>0</v>
      </c>
      <c r="J273" s="233">
        <f>J274+J275+J276</f>
        <v>0</v>
      </c>
      <c r="K273" s="174"/>
    </row>
    <row r="274" spans="1:11" s="3" customFormat="1" ht="21" customHeight="1">
      <c r="A274" s="208" t="s">
        <v>917</v>
      </c>
      <c r="B274" s="237" t="s">
        <v>925</v>
      </c>
      <c r="C274" s="232"/>
      <c r="D274" s="170"/>
      <c r="E274" s="188"/>
      <c r="F274" s="171">
        <f t="shared" si="20"/>
        <v>0</v>
      </c>
      <c r="G274" s="171">
        <f t="shared" si="20"/>
        <v>0</v>
      </c>
      <c r="H274" s="188"/>
      <c r="I274" s="172">
        <f t="shared" si="21"/>
        <v>0</v>
      </c>
      <c r="J274" s="214"/>
      <c r="K274" s="174"/>
    </row>
    <row r="275" spans="1:11" s="3" customFormat="1" ht="14.25" customHeight="1">
      <c r="A275" s="208" t="s">
        <v>926</v>
      </c>
      <c r="B275" s="237" t="s">
        <v>927</v>
      </c>
      <c r="C275" s="232"/>
      <c r="D275" s="170"/>
      <c r="E275" s="188"/>
      <c r="F275" s="171">
        <f t="shared" si="20"/>
        <v>0</v>
      </c>
      <c r="G275" s="171">
        <f t="shared" si="20"/>
        <v>0</v>
      </c>
      <c r="H275" s="188"/>
      <c r="I275" s="172">
        <f t="shared" si="21"/>
        <v>0</v>
      </c>
      <c r="J275" s="214"/>
      <c r="K275" s="174"/>
    </row>
    <row r="276" spans="1:11" s="3" customFormat="1" ht="16.5" customHeight="1">
      <c r="A276" s="208" t="s">
        <v>921</v>
      </c>
      <c r="B276" s="237" t="s">
        <v>928</v>
      </c>
      <c r="C276" s="232"/>
      <c r="D276" s="170"/>
      <c r="E276" s="188"/>
      <c r="F276" s="171">
        <f t="shared" si="20"/>
        <v>0</v>
      </c>
      <c r="G276" s="171">
        <f t="shared" si="20"/>
        <v>0</v>
      </c>
      <c r="H276" s="188"/>
      <c r="I276" s="172">
        <f t="shared" si="21"/>
        <v>0</v>
      </c>
      <c r="J276" s="214"/>
      <c r="K276" s="174"/>
    </row>
    <row r="277" spans="1:11" s="3" customFormat="1" ht="15.75" customHeight="1">
      <c r="A277" s="208" t="s">
        <v>929</v>
      </c>
      <c r="B277" s="237" t="s">
        <v>930</v>
      </c>
      <c r="C277" s="232">
        <f>C278+C279+C280</f>
        <v>0</v>
      </c>
      <c r="D277" s="232">
        <f>D278+D279+D280</f>
        <v>0</v>
      </c>
      <c r="E277" s="232">
        <f>E278+E279+E280</f>
        <v>0</v>
      </c>
      <c r="F277" s="171">
        <f t="shared" si="20"/>
        <v>0</v>
      </c>
      <c r="G277" s="171">
        <f t="shared" si="20"/>
        <v>0</v>
      </c>
      <c r="H277" s="232">
        <f>H278+H279+H280</f>
        <v>0</v>
      </c>
      <c r="I277" s="153">
        <f t="shared" si="21"/>
        <v>0</v>
      </c>
      <c r="J277" s="233">
        <f>J278+J279+J280</f>
        <v>0</v>
      </c>
      <c r="K277" s="174"/>
    </row>
    <row r="278" spans="1:11" s="3" customFormat="1" ht="18" customHeight="1">
      <c r="A278" s="208" t="s">
        <v>917</v>
      </c>
      <c r="B278" s="237" t="s">
        <v>931</v>
      </c>
      <c r="C278" s="232"/>
      <c r="D278" s="170"/>
      <c r="E278" s="188"/>
      <c r="F278" s="171">
        <f t="shared" si="20"/>
        <v>0</v>
      </c>
      <c r="G278" s="171">
        <f t="shared" si="20"/>
        <v>0</v>
      </c>
      <c r="H278" s="188"/>
      <c r="I278" s="172">
        <f t="shared" si="21"/>
        <v>0</v>
      </c>
      <c r="J278" s="214"/>
      <c r="K278" s="174"/>
    </row>
    <row r="279" spans="1:11" s="3" customFormat="1" ht="17.25" customHeight="1">
      <c r="A279" s="208" t="s">
        <v>926</v>
      </c>
      <c r="B279" s="237" t="s">
        <v>932</v>
      </c>
      <c r="C279" s="232"/>
      <c r="D279" s="170"/>
      <c r="E279" s="188"/>
      <c r="F279" s="171">
        <f t="shared" si="20"/>
        <v>0</v>
      </c>
      <c r="G279" s="171">
        <f t="shared" si="20"/>
        <v>0</v>
      </c>
      <c r="H279" s="188"/>
      <c r="I279" s="172">
        <f t="shared" si="21"/>
        <v>0</v>
      </c>
      <c r="J279" s="214"/>
      <c r="K279" s="174"/>
    </row>
    <row r="280" spans="1:11" s="3" customFormat="1" ht="17.25" customHeight="1">
      <c r="A280" s="208" t="s">
        <v>921</v>
      </c>
      <c r="B280" s="237" t="s">
        <v>933</v>
      </c>
      <c r="C280" s="232"/>
      <c r="D280" s="170"/>
      <c r="E280" s="188"/>
      <c r="F280" s="171">
        <f t="shared" ref="F280:G299" si="22">G280</f>
        <v>0</v>
      </c>
      <c r="G280" s="171">
        <f t="shared" si="22"/>
        <v>0</v>
      </c>
      <c r="H280" s="188"/>
      <c r="I280" s="172">
        <f t="shared" si="21"/>
        <v>0</v>
      </c>
      <c r="J280" s="214"/>
      <c r="K280" s="174"/>
    </row>
    <row r="281" spans="1:11" s="3" customFormat="1" ht="28.5" customHeight="1">
      <c r="A281" s="238" t="s">
        <v>934</v>
      </c>
      <c r="B281" s="234" t="s">
        <v>935</v>
      </c>
      <c r="C281" s="232">
        <f>C282+C283+C284</f>
        <v>0</v>
      </c>
      <c r="D281" s="232">
        <f>D282+D283+D284</f>
        <v>0</v>
      </c>
      <c r="E281" s="232">
        <f>E282+E283+E284</f>
        <v>0</v>
      </c>
      <c r="F281" s="171">
        <f t="shared" si="22"/>
        <v>0</v>
      </c>
      <c r="G281" s="171">
        <f t="shared" si="22"/>
        <v>0</v>
      </c>
      <c r="H281" s="232">
        <f>H282+H283+H284</f>
        <v>0</v>
      </c>
      <c r="I281" s="153">
        <f t="shared" si="21"/>
        <v>0</v>
      </c>
      <c r="J281" s="233">
        <f>J282+J283+J284</f>
        <v>0</v>
      </c>
      <c r="K281" s="174"/>
    </row>
    <row r="282" spans="1:11" s="3" customFormat="1" ht="15.75" customHeight="1">
      <c r="A282" s="208" t="s">
        <v>936</v>
      </c>
      <c r="B282" s="234" t="s">
        <v>937</v>
      </c>
      <c r="C282" s="232"/>
      <c r="D282" s="170"/>
      <c r="E282" s="188"/>
      <c r="F282" s="171">
        <f t="shared" si="22"/>
        <v>0</v>
      </c>
      <c r="G282" s="171">
        <f t="shared" si="22"/>
        <v>0</v>
      </c>
      <c r="H282" s="188"/>
      <c r="I282" s="172">
        <f t="shared" si="21"/>
        <v>0</v>
      </c>
      <c r="J282" s="214"/>
      <c r="K282" s="174"/>
    </row>
    <row r="283" spans="1:11" s="3" customFormat="1" ht="16.5" customHeight="1">
      <c r="A283" s="208" t="s">
        <v>938</v>
      </c>
      <c r="B283" s="234" t="s">
        <v>939</v>
      </c>
      <c r="C283" s="232"/>
      <c r="D283" s="170"/>
      <c r="E283" s="188"/>
      <c r="F283" s="171">
        <f t="shared" si="22"/>
        <v>0</v>
      </c>
      <c r="G283" s="171">
        <f t="shared" si="22"/>
        <v>0</v>
      </c>
      <c r="H283" s="188"/>
      <c r="I283" s="172">
        <f t="shared" si="21"/>
        <v>0</v>
      </c>
      <c r="J283" s="214"/>
      <c r="K283" s="174"/>
    </row>
    <row r="284" spans="1:11" s="3" customFormat="1" ht="15" customHeight="1">
      <c r="A284" s="208" t="s">
        <v>940</v>
      </c>
      <c r="B284" s="234" t="s">
        <v>941</v>
      </c>
      <c r="C284" s="232"/>
      <c r="D284" s="170"/>
      <c r="E284" s="188"/>
      <c r="F284" s="171">
        <f t="shared" si="22"/>
        <v>0</v>
      </c>
      <c r="G284" s="171">
        <f t="shared" si="22"/>
        <v>0</v>
      </c>
      <c r="H284" s="188"/>
      <c r="I284" s="172">
        <f t="shared" si="21"/>
        <v>0</v>
      </c>
      <c r="J284" s="214"/>
      <c r="K284" s="174"/>
    </row>
    <row r="285" spans="1:11" s="3" customFormat="1" ht="24" customHeight="1">
      <c r="A285" s="238" t="s">
        <v>942</v>
      </c>
      <c r="B285" s="234" t="s">
        <v>943</v>
      </c>
      <c r="C285" s="232">
        <f>C286+C287+C288</f>
        <v>0</v>
      </c>
      <c r="D285" s="232">
        <f>D286+D287+D288</f>
        <v>0</v>
      </c>
      <c r="E285" s="232">
        <f>E286+E287+E288</f>
        <v>0</v>
      </c>
      <c r="F285" s="171">
        <f t="shared" si="22"/>
        <v>0</v>
      </c>
      <c r="G285" s="171">
        <f t="shared" si="22"/>
        <v>0</v>
      </c>
      <c r="H285" s="232">
        <f>H286+H287+H288</f>
        <v>0</v>
      </c>
      <c r="I285" s="153">
        <f t="shared" si="21"/>
        <v>0</v>
      </c>
      <c r="J285" s="233">
        <f>J286+J287+J288</f>
        <v>0</v>
      </c>
      <c r="K285" s="174"/>
    </row>
    <row r="286" spans="1:11" s="3" customFormat="1" ht="18" customHeight="1">
      <c r="A286" s="208" t="s">
        <v>936</v>
      </c>
      <c r="B286" s="234" t="s">
        <v>944</v>
      </c>
      <c r="C286" s="232"/>
      <c r="D286" s="170"/>
      <c r="E286" s="188"/>
      <c r="F286" s="171">
        <f t="shared" si="22"/>
        <v>0</v>
      </c>
      <c r="G286" s="171">
        <f t="shared" si="22"/>
        <v>0</v>
      </c>
      <c r="H286" s="188"/>
      <c r="I286" s="172">
        <f t="shared" si="21"/>
        <v>0</v>
      </c>
      <c r="J286" s="214"/>
      <c r="K286" s="174"/>
    </row>
    <row r="287" spans="1:11" s="3" customFormat="1" ht="15.75" customHeight="1">
      <c r="A287" s="208" t="s">
        <v>938</v>
      </c>
      <c r="B287" s="234" t="s">
        <v>945</v>
      </c>
      <c r="C287" s="232"/>
      <c r="D287" s="170"/>
      <c r="E287" s="188"/>
      <c r="F287" s="171">
        <f t="shared" si="22"/>
        <v>0</v>
      </c>
      <c r="G287" s="171">
        <f t="shared" si="22"/>
        <v>0</v>
      </c>
      <c r="H287" s="188"/>
      <c r="I287" s="172">
        <f t="shared" si="21"/>
        <v>0</v>
      </c>
      <c r="J287" s="214"/>
      <c r="K287" s="174"/>
    </row>
    <row r="288" spans="1:11" s="3" customFormat="1" ht="15" customHeight="1">
      <c r="A288" s="208" t="s">
        <v>940</v>
      </c>
      <c r="B288" s="234" t="s">
        <v>946</v>
      </c>
      <c r="C288" s="232"/>
      <c r="D288" s="170"/>
      <c r="E288" s="188"/>
      <c r="F288" s="171">
        <f t="shared" si="22"/>
        <v>0</v>
      </c>
      <c r="G288" s="171">
        <f t="shared" si="22"/>
        <v>0</v>
      </c>
      <c r="H288" s="188"/>
      <c r="I288" s="172">
        <f t="shared" si="21"/>
        <v>0</v>
      </c>
      <c r="J288" s="214"/>
      <c r="K288" s="174"/>
    </row>
    <row r="289" spans="1:11" s="3" customFormat="1" ht="26.25" customHeight="1">
      <c r="A289" s="239" t="s">
        <v>947</v>
      </c>
      <c r="B289" s="237" t="s">
        <v>948</v>
      </c>
      <c r="C289" s="232">
        <f>C290+C291+C292</f>
        <v>0</v>
      </c>
      <c r="D289" s="232">
        <f>D290+D291+D292</f>
        <v>0</v>
      </c>
      <c r="E289" s="232">
        <f>E290+E291+E292</f>
        <v>0</v>
      </c>
      <c r="F289" s="171">
        <f t="shared" si="22"/>
        <v>0</v>
      </c>
      <c r="G289" s="171">
        <f t="shared" si="22"/>
        <v>0</v>
      </c>
      <c r="H289" s="232">
        <f>H290+H291+H292</f>
        <v>0</v>
      </c>
      <c r="I289" s="153">
        <f t="shared" si="21"/>
        <v>0</v>
      </c>
      <c r="J289" s="233">
        <f>J290+J291+J292</f>
        <v>0</v>
      </c>
      <c r="K289" s="174"/>
    </row>
    <row r="290" spans="1:11" s="3" customFormat="1" ht="15" customHeight="1">
      <c r="A290" s="240" t="s">
        <v>917</v>
      </c>
      <c r="B290" s="237" t="s">
        <v>949</v>
      </c>
      <c r="C290" s="232"/>
      <c r="D290" s="170"/>
      <c r="E290" s="188"/>
      <c r="F290" s="171">
        <f t="shared" si="22"/>
        <v>0</v>
      </c>
      <c r="G290" s="171">
        <f t="shared" si="22"/>
        <v>0</v>
      </c>
      <c r="H290" s="188"/>
      <c r="I290" s="172">
        <f t="shared" si="21"/>
        <v>0</v>
      </c>
      <c r="J290" s="214"/>
      <c r="K290" s="174"/>
    </row>
    <row r="291" spans="1:11" s="3" customFormat="1" ht="15" customHeight="1">
      <c r="A291" s="240" t="s">
        <v>950</v>
      </c>
      <c r="B291" s="237" t="s">
        <v>951</v>
      </c>
      <c r="C291" s="232"/>
      <c r="D291" s="170"/>
      <c r="E291" s="188"/>
      <c r="F291" s="171">
        <f t="shared" si="22"/>
        <v>0</v>
      </c>
      <c r="G291" s="171">
        <f t="shared" si="22"/>
        <v>0</v>
      </c>
      <c r="H291" s="188"/>
      <c r="I291" s="172">
        <f t="shared" si="21"/>
        <v>0</v>
      </c>
      <c r="J291" s="214"/>
      <c r="K291" s="174"/>
    </row>
    <row r="292" spans="1:11" s="3" customFormat="1" ht="15" customHeight="1">
      <c r="A292" s="240" t="s">
        <v>921</v>
      </c>
      <c r="B292" s="237" t="s">
        <v>952</v>
      </c>
      <c r="C292" s="232"/>
      <c r="D292" s="170"/>
      <c r="E292" s="188"/>
      <c r="F292" s="171">
        <f t="shared" si="22"/>
        <v>0</v>
      </c>
      <c r="G292" s="171">
        <f t="shared" si="22"/>
        <v>0</v>
      </c>
      <c r="H292" s="188"/>
      <c r="I292" s="172">
        <f t="shared" si="21"/>
        <v>0</v>
      </c>
      <c r="J292" s="214"/>
      <c r="K292" s="174"/>
    </row>
    <row r="293" spans="1:11" s="3" customFormat="1" ht="25.5" customHeight="1">
      <c r="A293" s="239" t="s">
        <v>953</v>
      </c>
      <c r="B293" s="237" t="s">
        <v>954</v>
      </c>
      <c r="C293" s="232">
        <f>C294+C295+C296</f>
        <v>0</v>
      </c>
      <c r="D293" s="232">
        <f>D294+D295+D296</f>
        <v>0</v>
      </c>
      <c r="E293" s="232">
        <f>E294+E295+E296</f>
        <v>0</v>
      </c>
      <c r="F293" s="171">
        <f t="shared" si="22"/>
        <v>0</v>
      </c>
      <c r="G293" s="171">
        <f t="shared" si="22"/>
        <v>0</v>
      </c>
      <c r="H293" s="232">
        <f>H294+H295+H296</f>
        <v>0</v>
      </c>
      <c r="I293" s="153">
        <f t="shared" si="21"/>
        <v>0</v>
      </c>
      <c r="J293" s="233">
        <f>J294+J295+J296</f>
        <v>0</v>
      </c>
      <c r="K293" s="174"/>
    </row>
    <row r="294" spans="1:11" s="3" customFormat="1" ht="15" customHeight="1">
      <c r="A294" s="240" t="s">
        <v>917</v>
      </c>
      <c r="B294" s="237" t="s">
        <v>955</v>
      </c>
      <c r="C294" s="232"/>
      <c r="D294" s="170"/>
      <c r="E294" s="188"/>
      <c r="F294" s="171">
        <f t="shared" si="22"/>
        <v>0</v>
      </c>
      <c r="G294" s="171">
        <f t="shared" si="22"/>
        <v>0</v>
      </c>
      <c r="H294" s="188"/>
      <c r="I294" s="172">
        <f t="shared" si="21"/>
        <v>0</v>
      </c>
      <c r="J294" s="214"/>
      <c r="K294" s="174"/>
    </row>
    <row r="295" spans="1:11" s="3" customFormat="1" ht="15" customHeight="1">
      <c r="A295" s="240" t="s">
        <v>926</v>
      </c>
      <c r="B295" s="237" t="s">
        <v>956</v>
      </c>
      <c r="C295" s="232"/>
      <c r="D295" s="170"/>
      <c r="E295" s="188"/>
      <c r="F295" s="171">
        <f t="shared" si="22"/>
        <v>0</v>
      </c>
      <c r="G295" s="171">
        <f t="shared" si="22"/>
        <v>0</v>
      </c>
      <c r="H295" s="188"/>
      <c r="I295" s="172">
        <f t="shared" si="21"/>
        <v>0</v>
      </c>
      <c r="J295" s="214"/>
      <c r="K295" s="174"/>
    </row>
    <row r="296" spans="1:11" s="3" customFormat="1" ht="15" customHeight="1">
      <c r="A296" s="240" t="s">
        <v>865</v>
      </c>
      <c r="B296" s="237" t="s">
        <v>957</v>
      </c>
      <c r="C296" s="232"/>
      <c r="D296" s="170"/>
      <c r="E296" s="188"/>
      <c r="F296" s="171">
        <f t="shared" si="22"/>
        <v>0</v>
      </c>
      <c r="G296" s="171">
        <f t="shared" si="22"/>
        <v>0</v>
      </c>
      <c r="H296" s="188"/>
      <c r="I296" s="172">
        <f t="shared" si="21"/>
        <v>0</v>
      </c>
      <c r="J296" s="214"/>
      <c r="K296" s="174"/>
    </row>
    <row r="297" spans="1:11" s="3" customFormat="1" ht="15" customHeight="1">
      <c r="A297" s="240" t="s">
        <v>958</v>
      </c>
      <c r="B297" s="237" t="s">
        <v>959</v>
      </c>
      <c r="C297" s="232">
        <f>C298+C299+C300</f>
        <v>0</v>
      </c>
      <c r="D297" s="232">
        <f>D298+D299+D300</f>
        <v>0</v>
      </c>
      <c r="E297" s="232">
        <f>E298+E299+E300</f>
        <v>0</v>
      </c>
      <c r="F297" s="171">
        <f t="shared" si="22"/>
        <v>0</v>
      </c>
      <c r="G297" s="171">
        <f t="shared" si="22"/>
        <v>0</v>
      </c>
      <c r="H297" s="232">
        <f>H298+H299+H300</f>
        <v>0</v>
      </c>
      <c r="I297" s="153">
        <f t="shared" si="21"/>
        <v>0</v>
      </c>
      <c r="J297" s="233">
        <f>J298+J299+J300</f>
        <v>0</v>
      </c>
      <c r="K297" s="174"/>
    </row>
    <row r="298" spans="1:11" s="3" customFormat="1" ht="15" customHeight="1">
      <c r="A298" s="240" t="s">
        <v>917</v>
      </c>
      <c r="B298" s="237" t="s">
        <v>960</v>
      </c>
      <c r="C298" s="232"/>
      <c r="D298" s="170"/>
      <c r="E298" s="188"/>
      <c r="F298" s="171">
        <f t="shared" si="22"/>
        <v>0</v>
      </c>
      <c r="G298" s="171">
        <f t="shared" si="22"/>
        <v>0</v>
      </c>
      <c r="H298" s="188"/>
      <c r="I298" s="172">
        <f t="shared" si="21"/>
        <v>0</v>
      </c>
      <c r="J298" s="214"/>
      <c r="K298" s="174"/>
    </row>
    <row r="299" spans="1:11" s="3" customFormat="1" ht="15" customHeight="1">
      <c r="A299" s="240" t="s">
        <v>926</v>
      </c>
      <c r="B299" s="237" t="s">
        <v>961</v>
      </c>
      <c r="C299" s="232"/>
      <c r="D299" s="170"/>
      <c r="E299" s="188"/>
      <c r="F299" s="171">
        <f t="shared" si="22"/>
        <v>0</v>
      </c>
      <c r="G299" s="171">
        <f t="shared" si="22"/>
        <v>0</v>
      </c>
      <c r="H299" s="188"/>
      <c r="I299" s="172">
        <f t="shared" si="21"/>
        <v>0</v>
      </c>
      <c r="J299" s="214"/>
      <c r="K299" s="174"/>
    </row>
    <row r="300" spans="1:11" s="3" customFormat="1" ht="15" customHeight="1">
      <c r="A300" s="240" t="s">
        <v>865</v>
      </c>
      <c r="B300" s="237" t="s">
        <v>962</v>
      </c>
      <c r="C300" s="232"/>
      <c r="D300" s="170"/>
      <c r="E300" s="188"/>
      <c r="F300" s="171">
        <f t="shared" ref="F300:G319" si="23">G300</f>
        <v>0</v>
      </c>
      <c r="G300" s="171">
        <f t="shared" si="23"/>
        <v>0</v>
      </c>
      <c r="H300" s="188"/>
      <c r="I300" s="172">
        <f t="shared" si="21"/>
        <v>0</v>
      </c>
      <c r="J300" s="214"/>
      <c r="K300" s="174"/>
    </row>
    <row r="301" spans="1:11" s="3" customFormat="1" ht="16.5" customHeight="1">
      <c r="A301" s="241" t="s">
        <v>963</v>
      </c>
      <c r="B301" s="237" t="s">
        <v>964</v>
      </c>
      <c r="C301" s="232">
        <f>C302+C303+C304</f>
        <v>0</v>
      </c>
      <c r="D301" s="232">
        <f>D302+D303+D304</f>
        <v>0</v>
      </c>
      <c r="E301" s="232">
        <f>E302+E303+E304</f>
        <v>0</v>
      </c>
      <c r="F301" s="171">
        <f t="shared" si="23"/>
        <v>0</v>
      </c>
      <c r="G301" s="171">
        <f t="shared" si="23"/>
        <v>0</v>
      </c>
      <c r="H301" s="232">
        <f>H302+H303+H304</f>
        <v>0</v>
      </c>
      <c r="I301" s="153">
        <f t="shared" si="21"/>
        <v>0</v>
      </c>
      <c r="J301" s="233">
        <f>J302+J303+J304</f>
        <v>0</v>
      </c>
      <c r="K301" s="174"/>
    </row>
    <row r="302" spans="1:11" s="3" customFormat="1" ht="16.5" customHeight="1">
      <c r="A302" s="242" t="s">
        <v>965</v>
      </c>
      <c r="B302" s="237" t="s">
        <v>966</v>
      </c>
      <c r="C302" s="232"/>
      <c r="D302" s="170"/>
      <c r="E302" s="188"/>
      <c r="F302" s="171">
        <f t="shared" si="23"/>
        <v>0</v>
      </c>
      <c r="G302" s="171">
        <f t="shared" si="23"/>
        <v>0</v>
      </c>
      <c r="H302" s="188"/>
      <c r="I302" s="172">
        <f t="shared" si="21"/>
        <v>0</v>
      </c>
      <c r="J302" s="214"/>
      <c r="K302" s="174"/>
    </row>
    <row r="303" spans="1:11" s="3" customFormat="1" ht="16.5" customHeight="1">
      <c r="A303" s="242" t="s">
        <v>967</v>
      </c>
      <c r="B303" s="237" t="s">
        <v>968</v>
      </c>
      <c r="C303" s="232"/>
      <c r="D303" s="170"/>
      <c r="E303" s="188"/>
      <c r="F303" s="171">
        <f t="shared" si="23"/>
        <v>0</v>
      </c>
      <c r="G303" s="171">
        <f t="shared" si="23"/>
        <v>0</v>
      </c>
      <c r="H303" s="188"/>
      <c r="I303" s="172">
        <f t="shared" si="21"/>
        <v>0</v>
      </c>
      <c r="J303" s="214"/>
      <c r="K303" s="174"/>
    </row>
    <row r="304" spans="1:11" s="3" customFormat="1" ht="16.5" customHeight="1">
      <c r="A304" s="242" t="s">
        <v>969</v>
      </c>
      <c r="B304" s="237" t="s">
        <v>970</v>
      </c>
      <c r="C304" s="232"/>
      <c r="D304" s="170"/>
      <c r="E304" s="188"/>
      <c r="F304" s="171">
        <f t="shared" si="23"/>
        <v>0</v>
      </c>
      <c r="G304" s="171">
        <f t="shared" si="23"/>
        <v>0</v>
      </c>
      <c r="H304" s="188"/>
      <c r="I304" s="172">
        <f t="shared" si="21"/>
        <v>0</v>
      </c>
      <c r="J304" s="214"/>
      <c r="K304" s="174"/>
    </row>
    <row r="305" spans="1:11" s="3" customFormat="1" ht="16.5" customHeight="1">
      <c r="A305" s="242" t="s">
        <v>971</v>
      </c>
      <c r="B305" s="237" t="s">
        <v>972</v>
      </c>
      <c r="C305" s="232">
        <f>C306+C307+C308</f>
        <v>0</v>
      </c>
      <c r="D305" s="232">
        <f>D306+D307+D308</f>
        <v>0</v>
      </c>
      <c r="E305" s="232">
        <f>E306+E307+E308</f>
        <v>0</v>
      </c>
      <c r="F305" s="171">
        <f t="shared" si="23"/>
        <v>0</v>
      </c>
      <c r="G305" s="171">
        <f t="shared" si="23"/>
        <v>0</v>
      </c>
      <c r="H305" s="232">
        <f>H306+H307+H308</f>
        <v>0</v>
      </c>
      <c r="I305" s="153">
        <f t="shared" si="21"/>
        <v>0</v>
      </c>
      <c r="J305" s="233">
        <f>J306+J307+J308</f>
        <v>0</v>
      </c>
      <c r="K305" s="174"/>
    </row>
    <row r="306" spans="1:11" s="3" customFormat="1" ht="16.5" customHeight="1">
      <c r="A306" s="242" t="s">
        <v>965</v>
      </c>
      <c r="B306" s="237" t="s">
        <v>973</v>
      </c>
      <c r="C306" s="232"/>
      <c r="D306" s="170"/>
      <c r="E306" s="188"/>
      <c r="F306" s="171">
        <f t="shared" si="23"/>
        <v>0</v>
      </c>
      <c r="G306" s="171">
        <f t="shared" si="23"/>
        <v>0</v>
      </c>
      <c r="H306" s="188"/>
      <c r="I306" s="172">
        <f t="shared" si="21"/>
        <v>0</v>
      </c>
      <c r="J306" s="214"/>
      <c r="K306" s="174"/>
    </row>
    <row r="307" spans="1:11" s="3" customFormat="1" ht="16.5" customHeight="1">
      <c r="A307" s="242" t="s">
        <v>967</v>
      </c>
      <c r="B307" s="237" t="s">
        <v>974</v>
      </c>
      <c r="C307" s="232"/>
      <c r="D307" s="170"/>
      <c r="E307" s="188"/>
      <c r="F307" s="171">
        <f t="shared" si="23"/>
        <v>0</v>
      </c>
      <c r="G307" s="171">
        <f t="shared" si="23"/>
        <v>0</v>
      </c>
      <c r="H307" s="188"/>
      <c r="I307" s="172">
        <f t="shared" si="21"/>
        <v>0</v>
      </c>
      <c r="J307" s="214"/>
      <c r="K307" s="174"/>
    </row>
    <row r="308" spans="1:11" s="3" customFormat="1" ht="16.5" customHeight="1">
      <c r="A308" s="242" t="s">
        <v>969</v>
      </c>
      <c r="B308" s="237" t="s">
        <v>975</v>
      </c>
      <c r="C308" s="232"/>
      <c r="D308" s="170"/>
      <c r="E308" s="188"/>
      <c r="F308" s="171">
        <f t="shared" si="23"/>
        <v>0</v>
      </c>
      <c r="G308" s="171">
        <f t="shared" si="23"/>
        <v>0</v>
      </c>
      <c r="H308" s="188"/>
      <c r="I308" s="172">
        <f t="shared" si="21"/>
        <v>0</v>
      </c>
      <c r="J308" s="214"/>
      <c r="K308" s="174"/>
    </row>
    <row r="309" spans="1:11" s="3" customFormat="1" ht="30.75" customHeight="1">
      <c r="A309" s="242" t="s">
        <v>976</v>
      </c>
      <c r="B309" s="237" t="s">
        <v>977</v>
      </c>
      <c r="C309" s="232">
        <f>C310+C311+C312</f>
        <v>0</v>
      </c>
      <c r="D309" s="232">
        <f>D310+D311+D312</f>
        <v>0</v>
      </c>
      <c r="E309" s="232">
        <f>E310+E311+E312</f>
        <v>0</v>
      </c>
      <c r="F309" s="171">
        <f t="shared" si="23"/>
        <v>0</v>
      </c>
      <c r="G309" s="171">
        <f t="shared" si="23"/>
        <v>0</v>
      </c>
      <c r="H309" s="232">
        <f>H310+H311+H312</f>
        <v>0</v>
      </c>
      <c r="I309" s="153">
        <f t="shared" si="21"/>
        <v>0</v>
      </c>
      <c r="J309" s="233">
        <f>J310+J311+J312</f>
        <v>0</v>
      </c>
      <c r="K309" s="174"/>
    </row>
    <row r="310" spans="1:11" s="3" customFormat="1" ht="16.5" customHeight="1">
      <c r="A310" s="242" t="s">
        <v>861</v>
      </c>
      <c r="B310" s="237" t="s">
        <v>978</v>
      </c>
      <c r="C310" s="232"/>
      <c r="D310" s="170"/>
      <c r="E310" s="188"/>
      <c r="F310" s="171">
        <f t="shared" si="23"/>
        <v>0</v>
      </c>
      <c r="G310" s="171">
        <f t="shared" si="23"/>
        <v>0</v>
      </c>
      <c r="H310" s="188"/>
      <c r="I310" s="172">
        <f t="shared" si="21"/>
        <v>0</v>
      </c>
      <c r="J310" s="214"/>
      <c r="K310" s="174"/>
    </row>
    <row r="311" spans="1:11" s="3" customFormat="1" ht="16.5" customHeight="1">
      <c r="A311" s="242" t="s">
        <v>979</v>
      </c>
      <c r="B311" s="237" t="s">
        <v>980</v>
      </c>
      <c r="C311" s="232"/>
      <c r="D311" s="170"/>
      <c r="E311" s="188"/>
      <c r="F311" s="171">
        <f t="shared" si="23"/>
        <v>0</v>
      </c>
      <c r="G311" s="171">
        <f t="shared" si="23"/>
        <v>0</v>
      </c>
      <c r="H311" s="188"/>
      <c r="I311" s="172">
        <f t="shared" si="21"/>
        <v>0</v>
      </c>
      <c r="J311" s="214"/>
      <c r="K311" s="174"/>
    </row>
    <row r="312" spans="1:11" s="3" customFormat="1" ht="16.5" customHeight="1">
      <c r="A312" s="242" t="s">
        <v>921</v>
      </c>
      <c r="B312" s="237" t="s">
        <v>981</v>
      </c>
      <c r="C312" s="232"/>
      <c r="D312" s="170"/>
      <c r="E312" s="188"/>
      <c r="F312" s="171">
        <f t="shared" si="23"/>
        <v>0</v>
      </c>
      <c r="G312" s="171">
        <f t="shared" si="23"/>
        <v>0</v>
      </c>
      <c r="H312" s="188"/>
      <c r="I312" s="172">
        <f t="shared" si="21"/>
        <v>0</v>
      </c>
      <c r="J312" s="214"/>
      <c r="K312" s="174"/>
    </row>
    <row r="313" spans="1:11" s="3" customFormat="1" ht="30" customHeight="1">
      <c r="A313" s="242" t="s">
        <v>982</v>
      </c>
      <c r="B313" s="237" t="s">
        <v>983</v>
      </c>
      <c r="C313" s="232">
        <f>C314+C315+C316</f>
        <v>0</v>
      </c>
      <c r="D313" s="232">
        <f>D314+D315+D316</f>
        <v>0</v>
      </c>
      <c r="E313" s="232">
        <f>E314+E315+E316</f>
        <v>0</v>
      </c>
      <c r="F313" s="171">
        <f t="shared" si="23"/>
        <v>0</v>
      </c>
      <c r="G313" s="171">
        <f t="shared" si="23"/>
        <v>0</v>
      </c>
      <c r="H313" s="232">
        <f>H314+H315+H316</f>
        <v>0</v>
      </c>
      <c r="I313" s="153">
        <f t="shared" si="21"/>
        <v>0</v>
      </c>
      <c r="J313" s="233">
        <f>J314+J315+J316</f>
        <v>0</v>
      </c>
      <c r="K313" s="174"/>
    </row>
    <row r="314" spans="1:11" s="3" customFormat="1" ht="16.5" customHeight="1">
      <c r="A314" s="242" t="s">
        <v>861</v>
      </c>
      <c r="B314" s="237" t="s">
        <v>984</v>
      </c>
      <c r="C314" s="232"/>
      <c r="D314" s="170"/>
      <c r="E314" s="188"/>
      <c r="F314" s="171">
        <f t="shared" si="23"/>
        <v>0</v>
      </c>
      <c r="G314" s="171">
        <f t="shared" si="23"/>
        <v>0</v>
      </c>
      <c r="H314" s="188"/>
      <c r="I314" s="172">
        <f t="shared" si="21"/>
        <v>0</v>
      </c>
      <c r="J314" s="214"/>
      <c r="K314" s="174"/>
    </row>
    <row r="315" spans="1:11" s="3" customFormat="1" ht="16.5" customHeight="1">
      <c r="A315" s="242" t="s">
        <v>979</v>
      </c>
      <c r="B315" s="237" t="s">
        <v>985</v>
      </c>
      <c r="C315" s="232"/>
      <c r="D315" s="170"/>
      <c r="E315" s="188"/>
      <c r="F315" s="171">
        <f t="shared" si="23"/>
        <v>0</v>
      </c>
      <c r="G315" s="171">
        <f t="shared" si="23"/>
        <v>0</v>
      </c>
      <c r="H315" s="188"/>
      <c r="I315" s="172">
        <f t="shared" si="21"/>
        <v>0</v>
      </c>
      <c r="J315" s="214"/>
      <c r="K315" s="174"/>
    </row>
    <row r="316" spans="1:11" s="3" customFormat="1" ht="16.5" customHeight="1">
      <c r="A316" s="242" t="s">
        <v>921</v>
      </c>
      <c r="B316" s="237" t="s">
        <v>986</v>
      </c>
      <c r="C316" s="232"/>
      <c r="D316" s="170"/>
      <c r="E316" s="188"/>
      <c r="F316" s="171">
        <f t="shared" si="23"/>
        <v>0</v>
      </c>
      <c r="G316" s="171">
        <f t="shared" si="23"/>
        <v>0</v>
      </c>
      <c r="H316" s="188"/>
      <c r="I316" s="172">
        <f t="shared" si="21"/>
        <v>0</v>
      </c>
      <c r="J316" s="214"/>
      <c r="K316" s="174"/>
    </row>
    <row r="317" spans="1:11" s="3" customFormat="1" ht="28.5" customHeight="1">
      <c r="A317" s="242" t="s">
        <v>987</v>
      </c>
      <c r="B317" s="237" t="s">
        <v>988</v>
      </c>
      <c r="C317" s="232">
        <f>C318+C319+C320</f>
        <v>0</v>
      </c>
      <c r="D317" s="232">
        <f>D318+D319+D320</f>
        <v>0</v>
      </c>
      <c r="E317" s="232">
        <f>E318+E319+E320</f>
        <v>0</v>
      </c>
      <c r="F317" s="171">
        <f t="shared" si="23"/>
        <v>0</v>
      </c>
      <c r="G317" s="171">
        <f t="shared" si="23"/>
        <v>0</v>
      </c>
      <c r="H317" s="232">
        <f>H318+H319+H320</f>
        <v>0</v>
      </c>
      <c r="I317" s="153">
        <f t="shared" si="21"/>
        <v>0</v>
      </c>
      <c r="J317" s="233">
        <f>J318+J319+J320</f>
        <v>0</v>
      </c>
      <c r="K317" s="174"/>
    </row>
    <row r="318" spans="1:11" s="3" customFormat="1" ht="16.5" customHeight="1">
      <c r="A318" s="242" t="s">
        <v>861</v>
      </c>
      <c r="B318" s="237" t="s">
        <v>989</v>
      </c>
      <c r="C318" s="232"/>
      <c r="D318" s="170"/>
      <c r="E318" s="188"/>
      <c r="F318" s="171">
        <f t="shared" si="23"/>
        <v>0</v>
      </c>
      <c r="G318" s="171">
        <f t="shared" si="23"/>
        <v>0</v>
      </c>
      <c r="H318" s="188"/>
      <c r="I318" s="172">
        <f t="shared" si="21"/>
        <v>0</v>
      </c>
      <c r="J318" s="214"/>
      <c r="K318" s="174"/>
    </row>
    <row r="319" spans="1:11" s="3" customFormat="1" ht="16.5" customHeight="1">
      <c r="A319" s="242" t="s">
        <v>979</v>
      </c>
      <c r="B319" s="237" t="s">
        <v>990</v>
      </c>
      <c r="C319" s="232"/>
      <c r="D319" s="170"/>
      <c r="E319" s="188"/>
      <c r="F319" s="171">
        <f t="shared" si="23"/>
        <v>0</v>
      </c>
      <c r="G319" s="171">
        <f t="shared" si="23"/>
        <v>0</v>
      </c>
      <c r="H319" s="188"/>
      <c r="I319" s="172">
        <f t="shared" si="21"/>
        <v>0</v>
      </c>
      <c r="J319" s="214"/>
      <c r="K319" s="174"/>
    </row>
    <row r="320" spans="1:11" s="3" customFormat="1" ht="16.5" customHeight="1">
      <c r="A320" s="242" t="s">
        <v>921</v>
      </c>
      <c r="B320" s="237" t="s">
        <v>991</v>
      </c>
      <c r="C320" s="232"/>
      <c r="D320" s="170"/>
      <c r="E320" s="188"/>
      <c r="F320" s="171">
        <f t="shared" ref="F320:G339" si="24">G320</f>
        <v>0</v>
      </c>
      <c r="G320" s="171">
        <f t="shared" si="24"/>
        <v>0</v>
      </c>
      <c r="H320" s="188"/>
      <c r="I320" s="172">
        <f t="shared" si="21"/>
        <v>0</v>
      </c>
      <c r="J320" s="214"/>
      <c r="K320" s="174"/>
    </row>
    <row r="321" spans="1:11" s="3" customFormat="1" ht="16.7" customHeight="1">
      <c r="A321" s="177" t="s">
        <v>992</v>
      </c>
      <c r="B321" s="236" t="s">
        <v>993</v>
      </c>
      <c r="C321" s="232">
        <f>C322+C329+C332</f>
        <v>0</v>
      </c>
      <c r="D321" s="232">
        <f>D322+D329+D332</f>
        <v>753000</v>
      </c>
      <c r="E321" s="232">
        <f>E322+E329+E332</f>
        <v>866000</v>
      </c>
      <c r="F321" s="171">
        <f t="shared" si="24"/>
        <v>810345</v>
      </c>
      <c r="G321" s="171">
        <f t="shared" si="24"/>
        <v>810345</v>
      </c>
      <c r="H321" s="232">
        <f>H322+H329+H332</f>
        <v>810345</v>
      </c>
      <c r="I321" s="153">
        <f t="shared" si="21"/>
        <v>0</v>
      </c>
      <c r="J321" s="233">
        <f>J322+J329+J332</f>
        <v>810763</v>
      </c>
      <c r="K321" s="174"/>
    </row>
    <row r="322" spans="1:11" s="3" customFormat="1" ht="16.7" customHeight="1">
      <c r="A322" s="177" t="s">
        <v>994</v>
      </c>
      <c r="B322" s="225" t="s">
        <v>995</v>
      </c>
      <c r="C322" s="166">
        <f>C323+C328</f>
        <v>0</v>
      </c>
      <c r="D322" s="166">
        <f>D323+D328</f>
        <v>753000</v>
      </c>
      <c r="E322" s="166">
        <f>E323+E328</f>
        <v>866000</v>
      </c>
      <c r="F322" s="171">
        <f t="shared" si="24"/>
        <v>810345</v>
      </c>
      <c r="G322" s="171">
        <f t="shared" si="24"/>
        <v>810345</v>
      </c>
      <c r="H322" s="166">
        <f>H323+H328</f>
        <v>810345</v>
      </c>
      <c r="I322" s="153">
        <f t="shared" si="21"/>
        <v>0</v>
      </c>
      <c r="J322" s="167">
        <f>J323+J328</f>
        <v>810763</v>
      </c>
      <c r="K322" s="174"/>
    </row>
    <row r="323" spans="1:11" s="3" customFormat="1" ht="15.75" customHeight="1">
      <c r="A323" s="177" t="s">
        <v>996</v>
      </c>
      <c r="B323" s="243" t="s">
        <v>997</v>
      </c>
      <c r="C323" s="166">
        <f>C324+C325+C326+C327</f>
        <v>0</v>
      </c>
      <c r="D323" s="166">
        <f>D324+D325+D326+D327</f>
        <v>127000</v>
      </c>
      <c r="E323" s="166">
        <f>E324+E325+E326+E327</f>
        <v>243000</v>
      </c>
      <c r="F323" s="171">
        <f t="shared" si="24"/>
        <v>234581</v>
      </c>
      <c r="G323" s="171">
        <f t="shared" si="24"/>
        <v>234581</v>
      </c>
      <c r="H323" s="166">
        <f>H324+H325+H326+H327</f>
        <v>234581</v>
      </c>
      <c r="I323" s="153">
        <f t="shared" si="21"/>
        <v>0</v>
      </c>
      <c r="J323" s="167">
        <f>J324+J325+J326+J327</f>
        <v>482393</v>
      </c>
      <c r="K323" s="174"/>
    </row>
    <row r="324" spans="1:11" s="3" customFormat="1" ht="16.5" customHeight="1">
      <c r="A324" s="175" t="s">
        <v>998</v>
      </c>
      <c r="B324" s="244" t="s">
        <v>999</v>
      </c>
      <c r="C324" s="166"/>
      <c r="D324" s="170"/>
      <c r="E324" s="188"/>
      <c r="F324" s="171">
        <f t="shared" si="24"/>
        <v>0</v>
      </c>
      <c r="G324" s="171">
        <f t="shared" si="24"/>
        <v>0</v>
      </c>
      <c r="H324" s="188"/>
      <c r="I324" s="172">
        <f t="shared" si="21"/>
        <v>0</v>
      </c>
      <c r="J324" s="214"/>
      <c r="K324" s="174"/>
    </row>
    <row r="325" spans="1:11" s="3" customFormat="1" ht="18" customHeight="1">
      <c r="A325" s="168" t="s">
        <v>1000</v>
      </c>
      <c r="B325" s="244" t="s">
        <v>1001</v>
      </c>
      <c r="C325" s="166"/>
      <c r="D325" s="170">
        <v>49000</v>
      </c>
      <c r="E325" s="188">
        <v>19000</v>
      </c>
      <c r="F325" s="171">
        <f t="shared" si="24"/>
        <v>17117</v>
      </c>
      <c r="G325" s="171">
        <f t="shared" si="24"/>
        <v>17117</v>
      </c>
      <c r="H325" s="188">
        <v>17117</v>
      </c>
      <c r="I325" s="172">
        <f t="shared" si="21"/>
        <v>0</v>
      </c>
      <c r="J325" s="214">
        <v>249237</v>
      </c>
      <c r="K325" s="174"/>
    </row>
    <row r="326" spans="1:11" s="3" customFormat="1" ht="16.5" customHeight="1">
      <c r="A326" s="168" t="s">
        <v>1002</v>
      </c>
      <c r="B326" s="244" t="s">
        <v>1003</v>
      </c>
      <c r="C326" s="166"/>
      <c r="D326" s="170">
        <v>78000</v>
      </c>
      <c r="E326" s="188">
        <v>29000</v>
      </c>
      <c r="F326" s="171">
        <f t="shared" si="24"/>
        <v>28560</v>
      </c>
      <c r="G326" s="171">
        <f t="shared" si="24"/>
        <v>28560</v>
      </c>
      <c r="H326" s="188">
        <v>28560</v>
      </c>
      <c r="I326" s="172">
        <f t="shared" si="21"/>
        <v>0</v>
      </c>
      <c r="J326" s="214">
        <v>10289</v>
      </c>
      <c r="K326" s="174"/>
    </row>
    <row r="327" spans="1:11" s="3" customFormat="1">
      <c r="A327" s="168" t="s">
        <v>1004</v>
      </c>
      <c r="B327" s="244" t="s">
        <v>1005</v>
      </c>
      <c r="C327" s="166"/>
      <c r="D327" s="170">
        <v>0</v>
      </c>
      <c r="E327" s="188">
        <v>195000</v>
      </c>
      <c r="F327" s="171">
        <f t="shared" si="24"/>
        <v>188904</v>
      </c>
      <c r="G327" s="171">
        <f t="shared" si="24"/>
        <v>188904</v>
      </c>
      <c r="H327" s="188">
        <v>188904</v>
      </c>
      <c r="I327" s="172">
        <f t="shared" si="21"/>
        <v>0</v>
      </c>
      <c r="J327" s="214">
        <v>222867</v>
      </c>
      <c r="K327" s="174"/>
    </row>
    <row r="328" spans="1:11" s="3" customFormat="1" ht="19.5" customHeight="1">
      <c r="A328" s="195" t="s">
        <v>1006</v>
      </c>
      <c r="B328" s="178" t="s">
        <v>1007</v>
      </c>
      <c r="C328" s="166"/>
      <c r="D328" s="170">
        <v>626000</v>
      </c>
      <c r="E328" s="171">
        <v>623000</v>
      </c>
      <c r="F328" s="171">
        <f t="shared" si="24"/>
        <v>575764</v>
      </c>
      <c r="G328" s="171">
        <f t="shared" si="24"/>
        <v>575764</v>
      </c>
      <c r="H328" s="171">
        <v>575764</v>
      </c>
      <c r="I328" s="172">
        <f t="shared" ref="I328:I344" si="25">G328-H328</f>
        <v>0</v>
      </c>
      <c r="J328" s="173">
        <v>328370</v>
      </c>
      <c r="K328" s="174"/>
    </row>
    <row r="329" spans="1:11" s="3" customFormat="1" ht="15.6" customHeight="1">
      <c r="A329" s="177" t="s">
        <v>1008</v>
      </c>
      <c r="B329" s="178" t="s">
        <v>1009</v>
      </c>
      <c r="C329" s="179">
        <f t="shared" ref="C329:E330" si="26">C330</f>
        <v>0</v>
      </c>
      <c r="D329" s="179">
        <f t="shared" si="26"/>
        <v>0</v>
      </c>
      <c r="E329" s="179">
        <f t="shared" si="26"/>
        <v>0</v>
      </c>
      <c r="F329" s="171">
        <f t="shared" si="24"/>
        <v>0</v>
      </c>
      <c r="G329" s="171">
        <f t="shared" si="24"/>
        <v>0</v>
      </c>
      <c r="H329" s="179">
        <f>H330</f>
        <v>0</v>
      </c>
      <c r="I329" s="153">
        <f t="shared" si="25"/>
        <v>0</v>
      </c>
      <c r="J329" s="184">
        <f>J330</f>
        <v>0</v>
      </c>
      <c r="K329" s="174"/>
    </row>
    <row r="330" spans="1:11" s="3" customFormat="1" ht="14.25" customHeight="1">
      <c r="A330" s="195" t="s">
        <v>1010</v>
      </c>
      <c r="B330" s="243" t="s">
        <v>1011</v>
      </c>
      <c r="C330" s="179">
        <f t="shared" si="26"/>
        <v>0</v>
      </c>
      <c r="D330" s="179">
        <f t="shared" si="26"/>
        <v>0</v>
      </c>
      <c r="E330" s="179">
        <f t="shared" si="26"/>
        <v>0</v>
      </c>
      <c r="F330" s="171">
        <f t="shared" si="24"/>
        <v>0</v>
      </c>
      <c r="G330" s="171">
        <f t="shared" si="24"/>
        <v>0</v>
      </c>
      <c r="H330" s="179">
        <f>H331</f>
        <v>0</v>
      </c>
      <c r="I330" s="153">
        <f t="shared" si="25"/>
        <v>0</v>
      </c>
      <c r="J330" s="184">
        <f>J331</f>
        <v>0</v>
      </c>
      <c r="K330" s="174"/>
    </row>
    <row r="331" spans="1:11" s="3" customFormat="1" ht="18" customHeight="1">
      <c r="A331" s="168" t="s">
        <v>1012</v>
      </c>
      <c r="B331" s="176" t="s">
        <v>1013</v>
      </c>
      <c r="C331" s="245"/>
      <c r="D331" s="246"/>
      <c r="E331" s="245"/>
      <c r="F331" s="171">
        <f t="shared" si="24"/>
        <v>0</v>
      </c>
      <c r="G331" s="171">
        <f t="shared" si="24"/>
        <v>0</v>
      </c>
      <c r="H331" s="171"/>
      <c r="I331" s="172">
        <f t="shared" si="25"/>
        <v>0</v>
      </c>
      <c r="J331" s="173"/>
      <c r="K331" s="174"/>
    </row>
    <row r="332" spans="1:11" s="3" customFormat="1" ht="18" customHeight="1">
      <c r="A332" s="177" t="s">
        <v>1014</v>
      </c>
      <c r="B332" s="178" t="s">
        <v>1015</v>
      </c>
      <c r="C332" s="245"/>
      <c r="D332" s="246"/>
      <c r="E332" s="245"/>
      <c r="F332" s="171">
        <f t="shared" si="24"/>
        <v>0</v>
      </c>
      <c r="G332" s="171">
        <f t="shared" si="24"/>
        <v>0</v>
      </c>
      <c r="H332" s="171"/>
      <c r="I332" s="172">
        <f t="shared" si="25"/>
        <v>0</v>
      </c>
      <c r="J332" s="173"/>
      <c r="K332" s="174"/>
    </row>
    <row r="333" spans="1:11" s="3" customFormat="1" ht="15.75" customHeight="1">
      <c r="A333" s="177" t="s">
        <v>1016</v>
      </c>
      <c r="B333" s="178" t="s">
        <v>1017</v>
      </c>
      <c r="C333" s="245">
        <f t="shared" ref="C333:E334" si="27">C334</f>
        <v>0</v>
      </c>
      <c r="D333" s="245">
        <f t="shared" si="27"/>
        <v>0</v>
      </c>
      <c r="E333" s="245">
        <f t="shared" si="27"/>
        <v>0</v>
      </c>
      <c r="F333" s="171">
        <f t="shared" si="24"/>
        <v>0</v>
      </c>
      <c r="G333" s="171">
        <f t="shared" si="24"/>
        <v>0</v>
      </c>
      <c r="H333" s="245">
        <f>H334</f>
        <v>0</v>
      </c>
      <c r="I333" s="153">
        <f t="shared" si="25"/>
        <v>0</v>
      </c>
      <c r="J333" s="247">
        <f>J334</f>
        <v>0</v>
      </c>
      <c r="K333" s="174"/>
    </row>
    <row r="334" spans="1:11" s="3" customFormat="1" ht="18" customHeight="1">
      <c r="A334" s="177" t="s">
        <v>1018</v>
      </c>
      <c r="B334" s="178" t="s">
        <v>745</v>
      </c>
      <c r="C334" s="245">
        <f t="shared" si="27"/>
        <v>0</v>
      </c>
      <c r="D334" s="245">
        <f t="shared" si="27"/>
        <v>0</v>
      </c>
      <c r="E334" s="245">
        <f t="shared" si="27"/>
        <v>0</v>
      </c>
      <c r="F334" s="171">
        <f t="shared" si="24"/>
        <v>0</v>
      </c>
      <c r="G334" s="171">
        <f t="shared" si="24"/>
        <v>0</v>
      </c>
      <c r="H334" s="245">
        <f>H335</f>
        <v>0</v>
      </c>
      <c r="I334" s="153">
        <f t="shared" si="25"/>
        <v>0</v>
      </c>
      <c r="J334" s="247">
        <f>J335</f>
        <v>0</v>
      </c>
      <c r="K334" s="174"/>
    </row>
    <row r="335" spans="1:11" s="3" customFormat="1" ht="25.5" customHeight="1">
      <c r="A335" s="164" t="s">
        <v>1019</v>
      </c>
      <c r="B335" s="178" t="s">
        <v>1020</v>
      </c>
      <c r="C335" s="245"/>
      <c r="D335" s="246"/>
      <c r="E335" s="245"/>
      <c r="F335" s="171">
        <f t="shared" si="24"/>
        <v>0</v>
      </c>
      <c r="G335" s="171">
        <f t="shared" si="24"/>
        <v>0</v>
      </c>
      <c r="H335" s="171"/>
      <c r="I335" s="172">
        <f t="shared" si="25"/>
        <v>0</v>
      </c>
      <c r="J335" s="173"/>
      <c r="K335" s="174"/>
    </row>
    <row r="336" spans="1:11" s="3" customFormat="1" ht="25.5" customHeight="1">
      <c r="A336" s="211" t="s">
        <v>764</v>
      </c>
      <c r="B336" s="178" t="s">
        <v>765</v>
      </c>
      <c r="C336" s="245">
        <f>C337</f>
        <v>0</v>
      </c>
      <c r="D336" s="245">
        <f>D337</f>
        <v>0</v>
      </c>
      <c r="E336" s="245">
        <f>E337</f>
        <v>0</v>
      </c>
      <c r="F336" s="171">
        <f t="shared" si="24"/>
        <v>0</v>
      </c>
      <c r="G336" s="171">
        <f t="shared" si="24"/>
        <v>0</v>
      </c>
      <c r="H336" s="245">
        <f>H337</f>
        <v>0</v>
      </c>
      <c r="I336" s="153">
        <f t="shared" si="25"/>
        <v>0</v>
      </c>
      <c r="J336" s="247">
        <f>J337</f>
        <v>0</v>
      </c>
      <c r="K336" s="174"/>
    </row>
    <row r="337" spans="1:12" s="3" customFormat="1" ht="25.5" customHeight="1">
      <c r="A337" s="189" t="s">
        <v>1021</v>
      </c>
      <c r="B337" s="178" t="s">
        <v>767</v>
      </c>
      <c r="C337" s="245">
        <f>C338+C339</f>
        <v>0</v>
      </c>
      <c r="D337" s="245">
        <f>D338+D339</f>
        <v>0</v>
      </c>
      <c r="E337" s="245">
        <f>E338+E339</f>
        <v>0</v>
      </c>
      <c r="F337" s="171">
        <f t="shared" si="24"/>
        <v>0</v>
      </c>
      <c r="G337" s="171">
        <f t="shared" si="24"/>
        <v>0</v>
      </c>
      <c r="H337" s="245">
        <f>H338+H339</f>
        <v>0</v>
      </c>
      <c r="I337" s="153">
        <f t="shared" si="25"/>
        <v>0</v>
      </c>
      <c r="J337" s="247">
        <f>J338+J339</f>
        <v>0</v>
      </c>
      <c r="K337" s="174"/>
    </row>
    <row r="338" spans="1:12" s="3" customFormat="1" ht="25.5" customHeight="1">
      <c r="A338" s="182" t="s">
        <v>1022</v>
      </c>
      <c r="B338" s="176" t="s">
        <v>1023</v>
      </c>
      <c r="C338" s="245"/>
      <c r="D338" s="246"/>
      <c r="E338" s="245"/>
      <c r="F338" s="171">
        <f t="shared" si="24"/>
        <v>0</v>
      </c>
      <c r="G338" s="171">
        <f t="shared" si="24"/>
        <v>0</v>
      </c>
      <c r="H338" s="171"/>
      <c r="I338" s="172">
        <f t="shared" si="25"/>
        <v>0</v>
      </c>
      <c r="J338" s="173"/>
      <c r="K338" s="174"/>
    </row>
    <row r="339" spans="1:12" s="3" customFormat="1" ht="25.5" customHeight="1">
      <c r="A339" s="182" t="s">
        <v>1024</v>
      </c>
      <c r="B339" s="169" t="s">
        <v>1025</v>
      </c>
      <c r="C339" s="245"/>
      <c r="D339" s="246"/>
      <c r="E339" s="245"/>
      <c r="F339" s="171">
        <f t="shared" si="24"/>
        <v>0</v>
      </c>
      <c r="G339" s="171">
        <f t="shared" si="24"/>
        <v>0</v>
      </c>
      <c r="H339" s="171"/>
      <c r="I339" s="172">
        <f t="shared" si="25"/>
        <v>0</v>
      </c>
      <c r="J339" s="173"/>
      <c r="K339" s="174"/>
    </row>
    <row r="340" spans="1:12" s="3" customFormat="1" ht="20.85" customHeight="1">
      <c r="A340" s="206" t="s">
        <v>770</v>
      </c>
      <c r="B340" s="178" t="s">
        <v>771</v>
      </c>
      <c r="C340" s="245"/>
      <c r="D340" s="246"/>
      <c r="E340" s="245"/>
      <c r="F340" s="171">
        <f t="shared" ref="F340:G344" si="28">G340</f>
        <v>0</v>
      </c>
      <c r="G340" s="171">
        <f t="shared" si="28"/>
        <v>0</v>
      </c>
      <c r="H340" s="171"/>
      <c r="I340" s="172">
        <f t="shared" si="25"/>
        <v>0</v>
      </c>
      <c r="J340" s="173"/>
      <c r="K340" s="174"/>
    </row>
    <row r="341" spans="1:12" s="3" customFormat="1">
      <c r="A341" s="206" t="s">
        <v>1026</v>
      </c>
      <c r="B341" s="178" t="s">
        <v>773</v>
      </c>
      <c r="C341" s="245">
        <f>C342</f>
        <v>0</v>
      </c>
      <c r="D341" s="245">
        <f>D342</f>
        <v>0</v>
      </c>
      <c r="E341" s="245">
        <f>E342</f>
        <v>0</v>
      </c>
      <c r="F341" s="171">
        <f t="shared" si="28"/>
        <v>0</v>
      </c>
      <c r="G341" s="171">
        <f t="shared" si="28"/>
        <v>0</v>
      </c>
      <c r="H341" s="245">
        <f>H342</f>
        <v>0</v>
      </c>
      <c r="I341" s="153">
        <f t="shared" si="25"/>
        <v>0</v>
      </c>
      <c r="J341" s="247">
        <f>J342</f>
        <v>0</v>
      </c>
      <c r="K341" s="174"/>
    </row>
    <row r="342" spans="1:12" s="3" customFormat="1">
      <c r="A342" s="206" t="s">
        <v>1027</v>
      </c>
      <c r="B342" s="178" t="s">
        <v>1028</v>
      </c>
      <c r="C342" s="245"/>
      <c r="D342" s="246"/>
      <c r="E342" s="245"/>
      <c r="F342" s="171">
        <f t="shared" si="28"/>
        <v>0</v>
      </c>
      <c r="G342" s="171">
        <f t="shared" si="28"/>
        <v>0</v>
      </c>
      <c r="H342" s="171"/>
      <c r="I342" s="172">
        <f t="shared" si="25"/>
        <v>0</v>
      </c>
      <c r="J342" s="173"/>
      <c r="K342" s="174"/>
    </row>
    <row r="343" spans="1:12" s="3" customFormat="1">
      <c r="A343" s="206" t="s">
        <v>1029</v>
      </c>
      <c r="B343" s="228" t="s">
        <v>777</v>
      </c>
      <c r="C343" s="245">
        <f>C344</f>
        <v>0</v>
      </c>
      <c r="D343" s="245">
        <v>-460000</v>
      </c>
      <c r="E343" s="245">
        <v>-460000</v>
      </c>
      <c r="F343" s="171">
        <f t="shared" si="28"/>
        <v>0</v>
      </c>
      <c r="G343" s="171">
        <f t="shared" si="28"/>
        <v>0</v>
      </c>
      <c r="H343" s="245">
        <f>H344</f>
        <v>0</v>
      </c>
      <c r="I343" s="153">
        <f t="shared" si="25"/>
        <v>0</v>
      </c>
      <c r="J343" s="247">
        <f>J344</f>
        <v>0</v>
      </c>
      <c r="K343" s="174"/>
    </row>
    <row r="344" spans="1:12" s="3" customFormat="1" ht="15.75" thickBot="1">
      <c r="A344" s="248" t="s">
        <v>1030</v>
      </c>
      <c r="B344" s="249" t="s">
        <v>1031</v>
      </c>
      <c r="C344" s="250"/>
      <c r="D344" s="251">
        <v>-460000</v>
      </c>
      <c r="E344" s="250">
        <v>-460000</v>
      </c>
      <c r="F344" s="171">
        <f t="shared" si="28"/>
        <v>0</v>
      </c>
      <c r="G344" s="171">
        <f t="shared" si="28"/>
        <v>0</v>
      </c>
      <c r="H344" s="252"/>
      <c r="I344" s="253">
        <f t="shared" si="25"/>
        <v>0</v>
      </c>
      <c r="J344" s="254"/>
      <c r="K344" s="174"/>
    </row>
    <row r="345" spans="1:12" s="3" customFormat="1" ht="9.9499999999999993" customHeight="1">
      <c r="A345" s="255"/>
      <c r="B345" s="256"/>
      <c r="C345" s="257"/>
      <c r="D345" s="258"/>
      <c r="E345" s="259"/>
      <c r="F345" s="258"/>
      <c r="G345" s="258"/>
      <c r="H345" s="64"/>
      <c r="I345" s="260"/>
      <c r="J345" s="64"/>
      <c r="K345" s="205"/>
      <c r="L345" s="205"/>
    </row>
    <row r="346" spans="1:12" s="3" customFormat="1" ht="18" customHeight="1">
      <c r="A346" s="261" t="s">
        <v>1032</v>
      </c>
      <c r="B346" s="261"/>
      <c r="C346" s="261"/>
      <c r="D346" s="261"/>
      <c r="E346" s="261"/>
      <c r="F346" s="261"/>
      <c r="G346" s="261"/>
      <c r="H346" s="261"/>
      <c r="I346" s="261"/>
      <c r="J346" s="261"/>
    </row>
    <row r="347" spans="1:12" s="3" customFormat="1" ht="19.5" customHeight="1">
      <c r="A347" s="262" t="s">
        <v>1033</v>
      </c>
      <c r="B347" s="262"/>
      <c r="C347" s="262"/>
      <c r="D347" s="262"/>
      <c r="E347" s="262"/>
      <c r="F347" s="262"/>
      <c r="G347" s="262"/>
      <c r="H347" s="262"/>
      <c r="I347" s="262"/>
      <c r="J347" s="262"/>
    </row>
    <row r="348" spans="1:12" s="3" customFormat="1" ht="25.5" customHeight="1">
      <c r="A348" s="263" t="s">
        <v>1034</v>
      </c>
      <c r="B348" s="263"/>
      <c r="C348" s="263"/>
      <c r="D348" s="263"/>
      <c r="E348" s="263"/>
      <c r="F348" s="263"/>
      <c r="G348" s="263"/>
      <c r="H348" s="263"/>
      <c r="I348" s="263"/>
      <c r="J348" s="263"/>
    </row>
    <row r="349" spans="1:12" s="3" customFormat="1" ht="14.25" customHeight="1">
      <c r="A349" s="264"/>
      <c r="B349" s="264"/>
      <c r="C349" s="264"/>
      <c r="D349" s="264"/>
      <c r="E349" s="264"/>
      <c r="F349" s="264"/>
      <c r="G349" s="264"/>
      <c r="H349" s="264"/>
      <c r="I349" s="265"/>
      <c r="J349" s="264"/>
    </row>
    <row r="350" spans="1:12" s="3" customFormat="1" ht="15.75" customHeight="1">
      <c r="A350" s="266"/>
      <c r="B350" s="266"/>
      <c r="C350" s="266"/>
      <c r="D350" s="266"/>
      <c r="E350" s="266"/>
      <c r="F350" s="266"/>
      <c r="G350" s="266"/>
      <c r="H350" s="266"/>
      <c r="I350" s="267"/>
      <c r="J350" s="266"/>
    </row>
    <row r="351" spans="1:12" s="3" customFormat="1" ht="21.6" customHeight="1">
      <c r="A351" s="268" t="s">
        <v>413</v>
      </c>
      <c r="B351" s="269"/>
      <c r="C351" s="270"/>
      <c r="D351" s="259" t="s">
        <v>1035</v>
      </c>
      <c r="E351" s="258"/>
      <c r="F351" s="258"/>
      <c r="G351" s="64"/>
      <c r="H351" s="64"/>
      <c r="I351" s="260"/>
      <c r="J351" s="64"/>
    </row>
    <row r="352" spans="1:12" s="3" customFormat="1" ht="16.5" customHeight="1">
      <c r="A352" s="271"/>
      <c r="B352" s="272"/>
      <c r="C352" s="258"/>
      <c r="D352" s="258"/>
      <c r="E352" s="259" t="s">
        <v>1036</v>
      </c>
      <c r="F352" s="258"/>
      <c r="G352" s="258"/>
      <c r="H352" s="64"/>
      <c r="I352" s="260"/>
      <c r="J352" s="205"/>
    </row>
    <row r="353" spans="3:3">
      <c r="C353" s="64"/>
    </row>
    <row r="354" spans="3:3">
      <c r="C354" s="64"/>
    </row>
    <row r="355" spans="3:3" ht="12.75" customHeight="1">
      <c r="C355" s="64"/>
    </row>
    <row r="356" spans="3:3" ht="12.75" customHeight="1">
      <c r="C356" s="64"/>
    </row>
    <row r="357" spans="3:3">
      <c r="C357" s="64"/>
    </row>
    <row r="358" spans="3:3">
      <c r="C358" s="64"/>
    </row>
    <row r="359" spans="3:3">
      <c r="C359" s="64"/>
    </row>
    <row r="360" spans="3:3">
      <c r="C360" s="64"/>
    </row>
    <row r="361" spans="3:3">
      <c r="C361" s="64"/>
    </row>
    <row r="362" spans="3:3">
      <c r="C362" s="64"/>
    </row>
    <row r="363" spans="3:3">
      <c r="C363" s="64"/>
    </row>
    <row r="364" spans="3:3">
      <c r="C364" s="64"/>
    </row>
    <row r="365" spans="3:3">
      <c r="C365" s="64"/>
    </row>
    <row r="366" spans="3:3">
      <c r="C366" s="64"/>
    </row>
    <row r="367" spans="3:3">
      <c r="C367" s="64"/>
    </row>
    <row r="368" spans="3:3">
      <c r="C368" s="64"/>
    </row>
    <row r="369" spans="3:3">
      <c r="C369" s="64"/>
    </row>
    <row r="370" spans="3:3">
      <c r="C370" s="64"/>
    </row>
    <row r="371" spans="3:3">
      <c r="C371" s="64"/>
    </row>
    <row r="372" spans="3:3">
      <c r="C372" s="64"/>
    </row>
    <row r="373" spans="3:3">
      <c r="C373" s="64"/>
    </row>
    <row r="374" spans="3:3">
      <c r="C374" s="64"/>
    </row>
    <row r="375" spans="3:3">
      <c r="C375" s="64"/>
    </row>
    <row r="376" spans="3:3">
      <c r="C376" s="64"/>
    </row>
    <row r="377" spans="3:3">
      <c r="C377" s="64"/>
    </row>
    <row r="378" spans="3:3">
      <c r="C378" s="64"/>
    </row>
    <row r="379" spans="3:3">
      <c r="C379" s="64"/>
    </row>
    <row r="380" spans="3:3">
      <c r="C380" s="64"/>
    </row>
    <row r="381" spans="3:3">
      <c r="C381" s="64"/>
    </row>
    <row r="382" spans="3:3">
      <c r="C382" s="64"/>
    </row>
    <row r="383" spans="3:3">
      <c r="C383" s="64"/>
    </row>
    <row r="384" spans="3:3">
      <c r="C384" s="64"/>
    </row>
    <row r="385" spans="3:3">
      <c r="C385" s="64"/>
    </row>
    <row r="386" spans="3:3">
      <c r="C386" s="64"/>
    </row>
    <row r="387" spans="3:3">
      <c r="C387" s="64"/>
    </row>
    <row r="388" spans="3:3">
      <c r="C388" s="64"/>
    </row>
    <row r="389" spans="3:3">
      <c r="C389" s="64"/>
    </row>
    <row r="390" spans="3:3">
      <c r="C390" s="64"/>
    </row>
    <row r="391" spans="3:3">
      <c r="C391" s="64"/>
    </row>
    <row r="392" spans="3:3">
      <c r="C392" s="64"/>
    </row>
    <row r="393" spans="3:3">
      <c r="C393" s="64"/>
    </row>
    <row r="394" spans="3:3">
      <c r="C394" s="64"/>
    </row>
    <row r="395" spans="3:3">
      <c r="C395" s="64"/>
    </row>
    <row r="396" spans="3:3">
      <c r="C396" s="64"/>
    </row>
    <row r="397" spans="3:3">
      <c r="C397" s="64"/>
    </row>
    <row r="398" spans="3:3">
      <c r="C398" s="64"/>
    </row>
    <row r="399" spans="3:3">
      <c r="C399" s="64"/>
    </row>
    <row r="400" spans="3:3">
      <c r="C400" s="64"/>
    </row>
    <row r="401" spans="3:3">
      <c r="C401" s="64"/>
    </row>
    <row r="402" spans="3:3">
      <c r="C402" s="64"/>
    </row>
    <row r="403" spans="3:3">
      <c r="C403" s="64"/>
    </row>
    <row r="404" spans="3:3">
      <c r="C404" s="64"/>
    </row>
    <row r="405" spans="3:3">
      <c r="C405" s="64"/>
    </row>
    <row r="406" spans="3:3">
      <c r="C406" s="64"/>
    </row>
    <row r="407" spans="3:3">
      <c r="C407" s="64"/>
    </row>
    <row r="408" spans="3:3">
      <c r="C408" s="64"/>
    </row>
    <row r="409" spans="3:3">
      <c r="C409" s="64"/>
    </row>
    <row r="410" spans="3:3">
      <c r="C410" s="64"/>
    </row>
    <row r="411" spans="3:3">
      <c r="C411" s="64"/>
    </row>
    <row r="412" spans="3:3">
      <c r="C412" s="64"/>
    </row>
    <row r="413" spans="3:3">
      <c r="C413" s="64"/>
    </row>
    <row r="414" spans="3:3">
      <c r="C414" s="64"/>
    </row>
    <row r="415" spans="3:3">
      <c r="C415" s="64"/>
    </row>
    <row r="416" spans="3:3">
      <c r="C416" s="64"/>
    </row>
    <row r="417" spans="3:3">
      <c r="C417" s="64"/>
    </row>
    <row r="418" spans="3:3">
      <c r="C418" s="64"/>
    </row>
    <row r="419" spans="3:3">
      <c r="C419" s="64"/>
    </row>
    <row r="420" spans="3:3">
      <c r="C420" s="64"/>
    </row>
    <row r="421" spans="3:3">
      <c r="C421" s="64"/>
    </row>
    <row r="422" spans="3:3">
      <c r="C422" s="64"/>
    </row>
    <row r="423" spans="3:3">
      <c r="C423" s="64"/>
    </row>
    <row r="424" spans="3:3">
      <c r="C424" s="64"/>
    </row>
    <row r="425" spans="3:3">
      <c r="C425" s="64"/>
    </row>
    <row r="426" spans="3:3">
      <c r="C426" s="64"/>
    </row>
    <row r="427" spans="3:3">
      <c r="C427" s="64"/>
    </row>
    <row r="428" spans="3:3">
      <c r="C428" s="64"/>
    </row>
    <row r="429" spans="3:3">
      <c r="C429" s="64"/>
    </row>
    <row r="430" spans="3:3">
      <c r="C430" s="64"/>
    </row>
    <row r="431" spans="3:3">
      <c r="C431" s="64"/>
    </row>
    <row r="432" spans="3:3">
      <c r="C432" s="64"/>
    </row>
    <row r="433" spans="3:3">
      <c r="C433" s="64"/>
    </row>
    <row r="434" spans="3:3">
      <c r="C434" s="64"/>
    </row>
    <row r="435" spans="3:3">
      <c r="C435" s="64"/>
    </row>
    <row r="436" spans="3:3">
      <c r="C436" s="64"/>
    </row>
    <row r="437" spans="3:3">
      <c r="C437" s="64"/>
    </row>
    <row r="438" spans="3:3">
      <c r="C438" s="64"/>
    </row>
    <row r="439" spans="3:3">
      <c r="C439" s="64"/>
    </row>
    <row r="440" spans="3:3">
      <c r="C440" s="64"/>
    </row>
    <row r="441" spans="3:3">
      <c r="C441" s="64"/>
    </row>
    <row r="442" spans="3:3">
      <c r="C442" s="64"/>
    </row>
    <row r="443" spans="3:3">
      <c r="C443" s="64"/>
    </row>
    <row r="444" spans="3:3">
      <c r="C444" s="64"/>
    </row>
    <row r="445" spans="3:3">
      <c r="C445" s="64"/>
    </row>
    <row r="446" spans="3:3">
      <c r="C446" s="64"/>
    </row>
    <row r="447" spans="3:3">
      <c r="C447" s="64"/>
    </row>
    <row r="448" spans="3:3">
      <c r="C448" s="64"/>
    </row>
    <row r="449" spans="3:3">
      <c r="C449" s="64"/>
    </row>
    <row r="450" spans="3:3">
      <c r="C450" s="64"/>
    </row>
    <row r="451" spans="3:3">
      <c r="C451" s="64"/>
    </row>
    <row r="452" spans="3:3">
      <c r="C452" s="64"/>
    </row>
    <row r="453" spans="3:3">
      <c r="C453" s="64"/>
    </row>
    <row r="454" spans="3:3">
      <c r="C454" s="64"/>
    </row>
    <row r="455" spans="3:3">
      <c r="C455" s="64"/>
    </row>
    <row r="456" spans="3:3">
      <c r="C456" s="64"/>
    </row>
    <row r="457" spans="3:3">
      <c r="C457" s="64"/>
    </row>
    <row r="458" spans="3:3">
      <c r="C458" s="64"/>
    </row>
    <row r="459" spans="3:3">
      <c r="C459" s="64"/>
    </row>
    <row r="460" spans="3:3">
      <c r="C460" s="64"/>
    </row>
    <row r="461" spans="3:3">
      <c r="C461" s="64"/>
    </row>
    <row r="462" spans="3:3">
      <c r="C462" s="64"/>
    </row>
    <row r="463" spans="3:3">
      <c r="C463" s="64"/>
    </row>
    <row r="464" spans="3:3">
      <c r="C464" s="64"/>
    </row>
    <row r="465" spans="3:3">
      <c r="C465" s="64"/>
    </row>
    <row r="466" spans="3:3">
      <c r="C466" s="64"/>
    </row>
    <row r="467" spans="3:3">
      <c r="C467" s="64"/>
    </row>
    <row r="468" spans="3:3">
      <c r="C468" s="64"/>
    </row>
    <row r="469" spans="3:3">
      <c r="C469" s="64"/>
    </row>
    <row r="470" spans="3:3">
      <c r="C470" s="64"/>
    </row>
    <row r="471" spans="3:3">
      <c r="C471" s="64"/>
    </row>
    <row r="472" spans="3:3">
      <c r="C472" s="64"/>
    </row>
    <row r="473" spans="3:3">
      <c r="C473" s="64"/>
    </row>
    <row r="474" spans="3:3">
      <c r="C474" s="64"/>
    </row>
    <row r="475" spans="3:3">
      <c r="C475" s="64"/>
    </row>
    <row r="476" spans="3:3">
      <c r="C476" s="64"/>
    </row>
    <row r="477" spans="3:3">
      <c r="C477" s="64"/>
    </row>
    <row r="478" spans="3:3">
      <c r="C478" s="64"/>
    </row>
    <row r="479" spans="3:3">
      <c r="C479" s="64"/>
    </row>
    <row r="480" spans="3:3">
      <c r="C480" s="64"/>
    </row>
    <row r="481" spans="3:3">
      <c r="C481" s="64"/>
    </row>
    <row r="482" spans="3:3">
      <c r="C482" s="64"/>
    </row>
    <row r="483" spans="3:3">
      <c r="C483" s="64"/>
    </row>
    <row r="484" spans="3:3">
      <c r="C484" s="64"/>
    </row>
    <row r="485" spans="3:3">
      <c r="C485" s="64"/>
    </row>
    <row r="486" spans="3:3">
      <c r="C486" s="64"/>
    </row>
    <row r="487" spans="3:3">
      <c r="C487" s="64"/>
    </row>
    <row r="488" spans="3:3">
      <c r="C488" s="64"/>
    </row>
    <row r="489" spans="3:3">
      <c r="C489" s="64"/>
    </row>
    <row r="490" spans="3:3">
      <c r="C490" s="64"/>
    </row>
    <row r="491" spans="3:3">
      <c r="C491" s="64"/>
    </row>
    <row r="492" spans="3:3">
      <c r="C492" s="64"/>
    </row>
    <row r="493" spans="3:3">
      <c r="C493" s="64"/>
    </row>
    <row r="494" spans="3:3">
      <c r="C494" s="64"/>
    </row>
    <row r="495" spans="3:3">
      <c r="C495" s="64"/>
    </row>
    <row r="496" spans="3:3">
      <c r="C496" s="64"/>
    </row>
    <row r="497" spans="3:3">
      <c r="C497" s="64"/>
    </row>
    <row r="498" spans="3:3">
      <c r="C498" s="64"/>
    </row>
    <row r="499" spans="3:3">
      <c r="C499" s="64"/>
    </row>
    <row r="500" spans="3:3">
      <c r="C500" s="64"/>
    </row>
    <row r="501" spans="3:3">
      <c r="C501" s="64"/>
    </row>
    <row r="502" spans="3:3">
      <c r="C502" s="64"/>
    </row>
    <row r="503" spans="3:3">
      <c r="C503" s="64"/>
    </row>
    <row r="504" spans="3:3">
      <c r="C504" s="64"/>
    </row>
    <row r="505" spans="3:3">
      <c r="C505" s="64"/>
    </row>
    <row r="506" spans="3:3">
      <c r="C506" s="64"/>
    </row>
    <row r="507" spans="3:3">
      <c r="C507" s="64"/>
    </row>
    <row r="508" spans="3:3">
      <c r="C508" s="64"/>
    </row>
    <row r="509" spans="3:3">
      <c r="C509" s="64"/>
    </row>
    <row r="510" spans="3:3">
      <c r="C510" s="64"/>
    </row>
    <row r="511" spans="3:3">
      <c r="C511" s="64"/>
    </row>
    <row r="512" spans="3:3">
      <c r="C512" s="64"/>
    </row>
    <row r="513" spans="3:3">
      <c r="C513" s="64"/>
    </row>
    <row r="514" spans="3:3">
      <c r="C514" s="64"/>
    </row>
    <row r="515" spans="3:3">
      <c r="C515" s="64"/>
    </row>
    <row r="516" spans="3:3">
      <c r="C516" s="64"/>
    </row>
    <row r="517" spans="3:3">
      <c r="C517" s="64"/>
    </row>
    <row r="518" spans="3:3">
      <c r="C518" s="64"/>
    </row>
    <row r="519" spans="3:3">
      <c r="C519" s="64"/>
    </row>
    <row r="520" spans="3:3">
      <c r="C520" s="64"/>
    </row>
    <row r="521" spans="3:3">
      <c r="C521" s="64"/>
    </row>
    <row r="522" spans="3:3">
      <c r="C522" s="64"/>
    </row>
    <row r="523" spans="3:3">
      <c r="C523" s="64"/>
    </row>
    <row r="524" spans="3:3">
      <c r="C524" s="64"/>
    </row>
    <row r="525" spans="3:3">
      <c r="C525" s="64"/>
    </row>
    <row r="526" spans="3:3">
      <c r="C526" s="64"/>
    </row>
    <row r="527" spans="3:3">
      <c r="C527" s="64"/>
    </row>
    <row r="528" spans="3:3">
      <c r="C528" s="64"/>
    </row>
    <row r="529" spans="3:3">
      <c r="C529" s="64"/>
    </row>
    <row r="530" spans="3:3">
      <c r="C530" s="64"/>
    </row>
    <row r="531" spans="3:3">
      <c r="C531" s="64"/>
    </row>
    <row r="532" spans="3:3">
      <c r="C532" s="64"/>
    </row>
    <row r="533" spans="3:3">
      <c r="C533" s="64"/>
    </row>
    <row r="534" spans="3:3">
      <c r="C534" s="64"/>
    </row>
    <row r="535" spans="3:3">
      <c r="C535" s="64"/>
    </row>
    <row r="536" spans="3:3">
      <c r="C536" s="64"/>
    </row>
    <row r="537" spans="3:3">
      <c r="C537" s="64"/>
    </row>
    <row r="538" spans="3:3">
      <c r="C538" s="64"/>
    </row>
    <row r="539" spans="3:3">
      <c r="C539" s="64"/>
    </row>
    <row r="540" spans="3:3">
      <c r="C540" s="64"/>
    </row>
    <row r="541" spans="3:3">
      <c r="C541" s="64"/>
    </row>
    <row r="542" spans="3:3">
      <c r="C542" s="64"/>
    </row>
    <row r="543" spans="3:3">
      <c r="C543" s="64"/>
    </row>
    <row r="544" spans="3:3">
      <c r="C544" s="64"/>
    </row>
    <row r="545" spans="3:3">
      <c r="C545" s="64"/>
    </row>
    <row r="546" spans="3:3">
      <c r="C546" s="64"/>
    </row>
    <row r="547" spans="3:3">
      <c r="C547" s="64"/>
    </row>
    <row r="548" spans="3:3">
      <c r="C548" s="64"/>
    </row>
    <row r="549" spans="3:3">
      <c r="C549" s="64"/>
    </row>
    <row r="550" spans="3:3">
      <c r="C550" s="64"/>
    </row>
    <row r="551" spans="3:3">
      <c r="C551" s="64"/>
    </row>
    <row r="552" spans="3:3">
      <c r="C552" s="64"/>
    </row>
    <row r="553" spans="3:3">
      <c r="C553" s="64"/>
    </row>
    <row r="554" spans="3:3">
      <c r="C554" s="64"/>
    </row>
    <row r="555" spans="3:3">
      <c r="C555" s="64"/>
    </row>
    <row r="556" spans="3:3">
      <c r="C556" s="64"/>
    </row>
    <row r="557" spans="3:3">
      <c r="C557" s="64"/>
    </row>
    <row r="558" spans="3:3">
      <c r="C558" s="64"/>
    </row>
    <row r="559" spans="3:3">
      <c r="C559" s="64"/>
    </row>
    <row r="560" spans="3:3">
      <c r="C560" s="64"/>
    </row>
    <row r="561" spans="3:3">
      <c r="C561" s="64"/>
    </row>
    <row r="562" spans="3:3">
      <c r="C562" s="64"/>
    </row>
    <row r="563" spans="3:3">
      <c r="C563" s="64"/>
    </row>
    <row r="564" spans="3:3">
      <c r="C564" s="64"/>
    </row>
    <row r="565" spans="3:3">
      <c r="C565" s="64"/>
    </row>
    <row r="566" spans="3:3">
      <c r="C566" s="64"/>
    </row>
    <row r="567" spans="3:3">
      <c r="C567" s="64"/>
    </row>
    <row r="568" spans="3:3">
      <c r="C568" s="64"/>
    </row>
    <row r="569" spans="3:3">
      <c r="C569" s="64"/>
    </row>
    <row r="570" spans="3:3">
      <c r="C570" s="64"/>
    </row>
    <row r="571" spans="3:3">
      <c r="C571" s="64"/>
    </row>
    <row r="572" spans="3:3">
      <c r="C572" s="64"/>
    </row>
    <row r="573" spans="3:3">
      <c r="C573" s="64"/>
    </row>
    <row r="574" spans="3:3">
      <c r="C574" s="64"/>
    </row>
    <row r="575" spans="3:3">
      <c r="C575" s="64"/>
    </row>
    <row r="576" spans="3:3">
      <c r="C576" s="64"/>
    </row>
    <row r="577" spans="3:3">
      <c r="C577" s="64"/>
    </row>
    <row r="578" spans="3:3">
      <c r="C578" s="64"/>
    </row>
    <row r="579" spans="3:3">
      <c r="C579" s="64"/>
    </row>
    <row r="580" spans="3:3">
      <c r="C580" s="64"/>
    </row>
    <row r="581" spans="3:3">
      <c r="C581" s="64"/>
    </row>
    <row r="582" spans="3:3">
      <c r="C582" s="64"/>
    </row>
    <row r="583" spans="3:3">
      <c r="C583" s="64"/>
    </row>
    <row r="584" spans="3:3">
      <c r="C584" s="64"/>
    </row>
    <row r="585" spans="3:3">
      <c r="C585" s="64"/>
    </row>
    <row r="586" spans="3:3">
      <c r="C586" s="64"/>
    </row>
    <row r="587" spans="3:3">
      <c r="C587" s="64"/>
    </row>
    <row r="588" spans="3:3">
      <c r="C588" s="64"/>
    </row>
    <row r="589" spans="3:3">
      <c r="C589" s="64"/>
    </row>
    <row r="590" spans="3:3">
      <c r="C590" s="64"/>
    </row>
    <row r="591" spans="3:3">
      <c r="C591" s="64"/>
    </row>
    <row r="592" spans="3:3">
      <c r="C592" s="64"/>
    </row>
    <row r="593" spans="3:3">
      <c r="C593" s="64"/>
    </row>
    <row r="594" spans="3:3">
      <c r="C594" s="64"/>
    </row>
    <row r="595" spans="3:3">
      <c r="C595" s="64"/>
    </row>
    <row r="596" spans="3:3">
      <c r="C596" s="64"/>
    </row>
    <row r="597" spans="3:3">
      <c r="C597" s="64"/>
    </row>
    <row r="598" spans="3:3">
      <c r="C598" s="64"/>
    </row>
    <row r="599" spans="3:3">
      <c r="C599" s="64"/>
    </row>
    <row r="600" spans="3:3">
      <c r="C600" s="64"/>
    </row>
    <row r="601" spans="3:3">
      <c r="C601" s="64"/>
    </row>
    <row r="602" spans="3:3">
      <c r="C602" s="64"/>
    </row>
    <row r="603" spans="3:3">
      <c r="C603" s="64"/>
    </row>
    <row r="604" spans="3:3">
      <c r="C604" s="64"/>
    </row>
    <row r="605" spans="3:3">
      <c r="C605" s="64"/>
    </row>
    <row r="606" spans="3:3">
      <c r="C606" s="64"/>
    </row>
    <row r="607" spans="3:3">
      <c r="C607" s="64"/>
    </row>
    <row r="608" spans="3:3">
      <c r="C608" s="64"/>
    </row>
    <row r="609" spans="3:3">
      <c r="C609" s="64"/>
    </row>
    <row r="610" spans="3:3">
      <c r="C610" s="64"/>
    </row>
    <row r="611" spans="3:3">
      <c r="C611" s="64"/>
    </row>
    <row r="612" spans="3:3">
      <c r="C612" s="64"/>
    </row>
    <row r="613" spans="3:3">
      <c r="C613" s="64"/>
    </row>
    <row r="614" spans="3:3">
      <c r="C614" s="64"/>
    </row>
    <row r="615" spans="3:3">
      <c r="C615" s="64"/>
    </row>
    <row r="616" spans="3:3">
      <c r="C616" s="64"/>
    </row>
    <row r="617" spans="3:3">
      <c r="C617" s="64"/>
    </row>
    <row r="618" spans="3:3">
      <c r="C618" s="64"/>
    </row>
    <row r="619" spans="3:3">
      <c r="C619" s="64"/>
    </row>
    <row r="620" spans="3:3">
      <c r="C620" s="64"/>
    </row>
    <row r="621" spans="3:3">
      <c r="C621" s="64"/>
    </row>
    <row r="622" spans="3:3">
      <c r="C622" s="64"/>
    </row>
    <row r="623" spans="3:3">
      <c r="C623" s="64"/>
    </row>
    <row r="624" spans="3:3">
      <c r="C624" s="64"/>
    </row>
    <row r="625" spans="3:3">
      <c r="C625" s="64"/>
    </row>
    <row r="626" spans="3:3">
      <c r="C626" s="64"/>
    </row>
    <row r="627" spans="3:3">
      <c r="C627" s="64"/>
    </row>
    <row r="628" spans="3:3">
      <c r="C628" s="64"/>
    </row>
    <row r="629" spans="3:3">
      <c r="C629" s="64"/>
    </row>
    <row r="630" spans="3:3">
      <c r="C630" s="64"/>
    </row>
    <row r="631" spans="3:3">
      <c r="C631" s="64"/>
    </row>
    <row r="632" spans="3:3">
      <c r="C632" s="64"/>
    </row>
    <row r="633" spans="3:3">
      <c r="C633" s="64"/>
    </row>
    <row r="634" spans="3:3">
      <c r="C634" s="64"/>
    </row>
    <row r="635" spans="3:3">
      <c r="C635" s="64"/>
    </row>
    <row r="636" spans="3:3">
      <c r="C636" s="64"/>
    </row>
    <row r="637" spans="3:3">
      <c r="C637" s="64"/>
    </row>
    <row r="638" spans="3:3">
      <c r="C638" s="64"/>
    </row>
    <row r="639" spans="3:3">
      <c r="C639" s="64"/>
    </row>
    <row r="640" spans="3:3">
      <c r="C640" s="64"/>
    </row>
    <row r="641" spans="3:3">
      <c r="C641" s="64"/>
    </row>
    <row r="642" spans="3:3">
      <c r="C642" s="64"/>
    </row>
    <row r="643" spans="3:3">
      <c r="C643" s="64"/>
    </row>
    <row r="644" spans="3:3">
      <c r="C644" s="64"/>
    </row>
    <row r="645" spans="3:3">
      <c r="C645" s="64"/>
    </row>
    <row r="646" spans="3:3">
      <c r="C646" s="64"/>
    </row>
    <row r="647" spans="3:3">
      <c r="C647" s="64"/>
    </row>
    <row r="648" spans="3:3">
      <c r="C648" s="64"/>
    </row>
    <row r="649" spans="3:3">
      <c r="C649" s="64"/>
    </row>
    <row r="650" spans="3:3">
      <c r="C650" s="64"/>
    </row>
    <row r="651" spans="3:3">
      <c r="C651" s="64"/>
    </row>
    <row r="652" spans="3:3">
      <c r="C652" s="64"/>
    </row>
    <row r="653" spans="3:3">
      <c r="C653" s="64"/>
    </row>
    <row r="654" spans="3:3">
      <c r="C654" s="64"/>
    </row>
    <row r="655" spans="3:3">
      <c r="C655" s="64"/>
    </row>
    <row r="656" spans="3:3">
      <c r="C656" s="64"/>
    </row>
    <row r="657" spans="3:3">
      <c r="C657" s="64"/>
    </row>
    <row r="658" spans="3:3">
      <c r="C658" s="64"/>
    </row>
    <row r="659" spans="3:3">
      <c r="C659" s="64"/>
    </row>
    <row r="660" spans="3:3">
      <c r="C660" s="64"/>
    </row>
    <row r="661" spans="3:3">
      <c r="C661" s="64"/>
    </row>
    <row r="662" spans="3:3">
      <c r="C662" s="64"/>
    </row>
    <row r="663" spans="3:3">
      <c r="C663" s="64"/>
    </row>
    <row r="664" spans="3:3">
      <c r="C664" s="64"/>
    </row>
    <row r="665" spans="3:3">
      <c r="C665" s="64"/>
    </row>
    <row r="666" spans="3:3">
      <c r="C666" s="64"/>
    </row>
    <row r="667" spans="3:3">
      <c r="C667" s="64"/>
    </row>
    <row r="668" spans="3:3">
      <c r="C668" s="64"/>
    </row>
    <row r="669" spans="3:3">
      <c r="C669" s="64"/>
    </row>
    <row r="670" spans="3:3">
      <c r="C670" s="64"/>
    </row>
    <row r="671" spans="3:3">
      <c r="C671" s="64"/>
    </row>
    <row r="672" spans="3:3">
      <c r="C672" s="64"/>
    </row>
    <row r="673" spans="3:3">
      <c r="C673" s="64"/>
    </row>
    <row r="674" spans="3:3">
      <c r="C674" s="64"/>
    </row>
    <row r="675" spans="3:3">
      <c r="C675" s="64"/>
    </row>
    <row r="676" spans="3:3">
      <c r="C676" s="64"/>
    </row>
    <row r="677" spans="3:3">
      <c r="C677" s="64"/>
    </row>
    <row r="678" spans="3:3">
      <c r="C678" s="64"/>
    </row>
    <row r="679" spans="3:3">
      <c r="C679" s="64"/>
    </row>
    <row r="680" spans="3:3">
      <c r="C680" s="64"/>
    </row>
    <row r="681" spans="3:3">
      <c r="C681" s="64"/>
    </row>
    <row r="682" spans="3:3">
      <c r="C682" s="64"/>
    </row>
    <row r="683" spans="3:3">
      <c r="C683" s="64"/>
    </row>
    <row r="684" spans="3:3">
      <c r="C684" s="64"/>
    </row>
    <row r="685" spans="3:3">
      <c r="C685" s="64"/>
    </row>
    <row r="686" spans="3:3">
      <c r="C686" s="64"/>
    </row>
    <row r="687" spans="3:3">
      <c r="C687" s="64"/>
    </row>
    <row r="688" spans="3:3">
      <c r="C688" s="64"/>
    </row>
    <row r="689" spans="3:3">
      <c r="C689" s="64"/>
    </row>
    <row r="690" spans="3:3">
      <c r="C690" s="64"/>
    </row>
    <row r="691" spans="3:3">
      <c r="C691" s="64"/>
    </row>
    <row r="692" spans="3:3">
      <c r="C692" s="64"/>
    </row>
    <row r="693" spans="3:3">
      <c r="C693" s="64"/>
    </row>
    <row r="694" spans="3:3">
      <c r="C694" s="64"/>
    </row>
    <row r="695" spans="3:3">
      <c r="C695" s="64"/>
    </row>
    <row r="696" spans="3:3">
      <c r="C696" s="64"/>
    </row>
    <row r="697" spans="3:3">
      <c r="C697" s="64"/>
    </row>
    <row r="698" spans="3:3">
      <c r="C698" s="64"/>
    </row>
    <row r="699" spans="3:3">
      <c r="C699" s="64"/>
    </row>
    <row r="700" spans="3:3">
      <c r="C700" s="64"/>
    </row>
    <row r="701" spans="3:3">
      <c r="C701" s="64"/>
    </row>
    <row r="702" spans="3:3">
      <c r="C702" s="64"/>
    </row>
    <row r="703" spans="3:3">
      <c r="C703" s="64"/>
    </row>
    <row r="704" spans="3:3">
      <c r="C704" s="64"/>
    </row>
    <row r="705" spans="3:3">
      <c r="C705" s="64"/>
    </row>
    <row r="706" spans="3:3">
      <c r="C706" s="64"/>
    </row>
    <row r="707" spans="3:3">
      <c r="C707" s="64"/>
    </row>
    <row r="708" spans="3:3">
      <c r="C708" s="64"/>
    </row>
    <row r="709" spans="3:3">
      <c r="C709" s="64"/>
    </row>
    <row r="710" spans="3:3">
      <c r="C710" s="64"/>
    </row>
    <row r="711" spans="3:3">
      <c r="C711" s="64"/>
    </row>
    <row r="712" spans="3:3">
      <c r="C712" s="64"/>
    </row>
    <row r="713" spans="3:3">
      <c r="C713" s="64"/>
    </row>
    <row r="714" spans="3:3">
      <c r="C714" s="64"/>
    </row>
    <row r="715" spans="3:3">
      <c r="C715" s="64"/>
    </row>
    <row r="716" spans="3:3">
      <c r="C716" s="64"/>
    </row>
    <row r="717" spans="3:3">
      <c r="C717" s="64"/>
    </row>
    <row r="718" spans="3:3">
      <c r="C718" s="64"/>
    </row>
    <row r="719" spans="3:3">
      <c r="C719" s="64"/>
    </row>
    <row r="720" spans="3:3">
      <c r="C720" s="64"/>
    </row>
    <row r="721" spans="3:3">
      <c r="C721" s="64"/>
    </row>
    <row r="722" spans="3:3">
      <c r="C722" s="64"/>
    </row>
    <row r="723" spans="3:3">
      <c r="C723" s="64"/>
    </row>
    <row r="724" spans="3:3">
      <c r="C724" s="64"/>
    </row>
    <row r="725" spans="3:3">
      <c r="C725" s="64"/>
    </row>
    <row r="726" spans="3:3">
      <c r="C726" s="64"/>
    </row>
    <row r="727" spans="3:3">
      <c r="C727" s="64"/>
    </row>
    <row r="728" spans="3:3">
      <c r="C728" s="64"/>
    </row>
    <row r="729" spans="3:3">
      <c r="C729" s="64"/>
    </row>
    <row r="730" spans="3:3">
      <c r="C730" s="64"/>
    </row>
    <row r="731" spans="3:3">
      <c r="C731" s="64"/>
    </row>
    <row r="732" spans="3:3">
      <c r="C732" s="64"/>
    </row>
    <row r="733" spans="3:3">
      <c r="C733" s="64"/>
    </row>
    <row r="734" spans="3:3">
      <c r="C734" s="64"/>
    </row>
    <row r="735" spans="3:3">
      <c r="C735" s="64"/>
    </row>
    <row r="736" spans="3:3">
      <c r="C736" s="64"/>
    </row>
    <row r="737" spans="3:3">
      <c r="C737" s="64"/>
    </row>
    <row r="738" spans="3:3">
      <c r="C738" s="64"/>
    </row>
    <row r="739" spans="3:3">
      <c r="C739" s="64"/>
    </row>
    <row r="740" spans="3:3">
      <c r="C740" s="64"/>
    </row>
    <row r="741" spans="3:3">
      <c r="C741" s="64"/>
    </row>
    <row r="742" spans="3:3">
      <c r="C742" s="64"/>
    </row>
    <row r="743" spans="3:3">
      <c r="C743" s="64"/>
    </row>
    <row r="744" spans="3:3">
      <c r="C744" s="64"/>
    </row>
    <row r="745" spans="3:3">
      <c r="C745" s="64"/>
    </row>
    <row r="746" spans="3:3">
      <c r="C746" s="64"/>
    </row>
    <row r="747" spans="3:3">
      <c r="C747" s="64"/>
    </row>
    <row r="748" spans="3:3">
      <c r="C748" s="64"/>
    </row>
    <row r="749" spans="3:3">
      <c r="C749" s="64"/>
    </row>
    <row r="750" spans="3:3">
      <c r="C750" s="64"/>
    </row>
    <row r="751" spans="3:3">
      <c r="C751" s="64"/>
    </row>
    <row r="752" spans="3:3">
      <c r="C752" s="64"/>
    </row>
    <row r="753" spans="3:3">
      <c r="C753" s="64"/>
    </row>
    <row r="754" spans="3:3">
      <c r="C754" s="64"/>
    </row>
    <row r="755" spans="3:3">
      <c r="C755" s="64"/>
    </row>
    <row r="756" spans="3:3">
      <c r="C756" s="64"/>
    </row>
    <row r="757" spans="3:3">
      <c r="C757" s="64"/>
    </row>
    <row r="758" spans="3:3">
      <c r="C758" s="64"/>
    </row>
    <row r="759" spans="3:3">
      <c r="C759" s="64"/>
    </row>
    <row r="760" spans="3:3">
      <c r="C760" s="64"/>
    </row>
    <row r="761" spans="3:3">
      <c r="C761" s="64"/>
    </row>
    <row r="762" spans="3:3">
      <c r="C762" s="64"/>
    </row>
    <row r="763" spans="3:3">
      <c r="C763" s="64"/>
    </row>
    <row r="764" spans="3:3">
      <c r="C764" s="64"/>
    </row>
    <row r="765" spans="3:3">
      <c r="C765" s="64"/>
    </row>
    <row r="766" spans="3:3">
      <c r="C766" s="64"/>
    </row>
    <row r="767" spans="3:3">
      <c r="C767" s="64"/>
    </row>
    <row r="768" spans="3:3">
      <c r="C768" s="64"/>
    </row>
    <row r="769" spans="3:3">
      <c r="C769" s="64"/>
    </row>
    <row r="770" spans="3:3">
      <c r="C770" s="64"/>
    </row>
    <row r="771" spans="3:3">
      <c r="C771" s="64"/>
    </row>
    <row r="772" spans="3:3">
      <c r="C772" s="64"/>
    </row>
    <row r="773" spans="3:3">
      <c r="C773" s="64"/>
    </row>
    <row r="774" spans="3:3">
      <c r="C774" s="64"/>
    </row>
    <row r="775" spans="3:3">
      <c r="C775" s="64"/>
    </row>
    <row r="776" spans="3:3">
      <c r="C776" s="64"/>
    </row>
    <row r="777" spans="3:3">
      <c r="C777" s="64"/>
    </row>
    <row r="778" spans="3:3">
      <c r="C778" s="64"/>
    </row>
    <row r="779" spans="3:3">
      <c r="C779" s="64"/>
    </row>
    <row r="780" spans="3:3">
      <c r="C780" s="64"/>
    </row>
    <row r="781" spans="3:3">
      <c r="C781" s="64"/>
    </row>
    <row r="782" spans="3:3">
      <c r="C782" s="64"/>
    </row>
    <row r="783" spans="3:3">
      <c r="C783" s="64"/>
    </row>
    <row r="784" spans="3:3">
      <c r="C784" s="64"/>
    </row>
    <row r="785" spans="3:3">
      <c r="C785" s="64"/>
    </row>
    <row r="786" spans="3:3">
      <c r="C786" s="64"/>
    </row>
    <row r="787" spans="3:3">
      <c r="C787" s="64"/>
    </row>
    <row r="788" spans="3:3">
      <c r="C788" s="64"/>
    </row>
    <row r="789" spans="3:3">
      <c r="C789" s="64"/>
    </row>
    <row r="790" spans="3:3">
      <c r="C790" s="64"/>
    </row>
    <row r="791" spans="3:3">
      <c r="C791" s="64"/>
    </row>
    <row r="792" spans="3:3">
      <c r="C792" s="64"/>
    </row>
    <row r="793" spans="3:3">
      <c r="C793" s="64"/>
    </row>
    <row r="794" spans="3:3">
      <c r="C794" s="64"/>
    </row>
    <row r="795" spans="3:3">
      <c r="C795" s="64"/>
    </row>
    <row r="796" spans="3:3">
      <c r="C796" s="64"/>
    </row>
    <row r="797" spans="3:3">
      <c r="C797" s="64"/>
    </row>
    <row r="798" spans="3:3">
      <c r="C798" s="64"/>
    </row>
    <row r="799" spans="3:3">
      <c r="C799" s="64"/>
    </row>
    <row r="800" spans="3:3">
      <c r="C800" s="64"/>
    </row>
    <row r="801" spans="3:3">
      <c r="C801" s="64"/>
    </row>
    <row r="802" spans="3:3">
      <c r="C802" s="64"/>
    </row>
    <row r="803" spans="3:3">
      <c r="C803" s="64"/>
    </row>
    <row r="804" spans="3:3">
      <c r="C804" s="64"/>
    </row>
    <row r="805" spans="3:3">
      <c r="C805" s="64"/>
    </row>
    <row r="806" spans="3:3">
      <c r="C806" s="64"/>
    </row>
    <row r="807" spans="3:3">
      <c r="C807" s="64"/>
    </row>
    <row r="808" spans="3:3">
      <c r="C808" s="64"/>
    </row>
    <row r="809" spans="3:3">
      <c r="C809" s="64"/>
    </row>
    <row r="810" spans="3:3">
      <c r="C810" s="64"/>
    </row>
    <row r="811" spans="3:3">
      <c r="C811" s="64"/>
    </row>
    <row r="812" spans="3:3">
      <c r="C812" s="64"/>
    </row>
    <row r="813" spans="3:3">
      <c r="C813" s="64"/>
    </row>
    <row r="814" spans="3:3">
      <c r="C814" s="64"/>
    </row>
    <row r="815" spans="3:3">
      <c r="C815" s="64"/>
    </row>
    <row r="816" spans="3:3">
      <c r="C816" s="64"/>
    </row>
    <row r="817" spans="3:3">
      <c r="C817" s="64"/>
    </row>
    <row r="818" spans="3:3">
      <c r="C818" s="64"/>
    </row>
    <row r="819" spans="3:3">
      <c r="C819" s="64"/>
    </row>
    <row r="820" spans="3:3">
      <c r="C820" s="64"/>
    </row>
    <row r="821" spans="3:3">
      <c r="C821" s="64"/>
    </row>
    <row r="822" spans="3:3">
      <c r="C822" s="64"/>
    </row>
    <row r="823" spans="3:3">
      <c r="C823" s="64"/>
    </row>
    <row r="824" spans="3:3">
      <c r="C824" s="64"/>
    </row>
    <row r="825" spans="3:3">
      <c r="C825" s="64"/>
    </row>
    <row r="826" spans="3:3">
      <c r="C826" s="64"/>
    </row>
    <row r="827" spans="3:3">
      <c r="C827" s="64"/>
    </row>
    <row r="828" spans="3:3">
      <c r="C828" s="64"/>
    </row>
    <row r="829" spans="3:3">
      <c r="C829" s="64"/>
    </row>
    <row r="830" spans="3:3">
      <c r="C830" s="64"/>
    </row>
    <row r="831" spans="3:3">
      <c r="C831" s="64"/>
    </row>
    <row r="832" spans="3:3">
      <c r="C832" s="64"/>
    </row>
    <row r="833" spans="3:3">
      <c r="C833" s="64"/>
    </row>
    <row r="834" spans="3:3">
      <c r="C834" s="64"/>
    </row>
    <row r="835" spans="3:3">
      <c r="C835" s="64"/>
    </row>
    <row r="836" spans="3:3">
      <c r="C836" s="64"/>
    </row>
    <row r="837" spans="3:3">
      <c r="C837" s="64"/>
    </row>
    <row r="838" spans="3:3">
      <c r="C838" s="64"/>
    </row>
    <row r="839" spans="3:3">
      <c r="C839" s="64"/>
    </row>
    <row r="840" spans="3:3">
      <c r="C840" s="64"/>
    </row>
    <row r="841" spans="3:3">
      <c r="C841" s="64"/>
    </row>
    <row r="842" spans="3:3">
      <c r="C842" s="64"/>
    </row>
    <row r="843" spans="3:3">
      <c r="C843" s="64"/>
    </row>
    <row r="844" spans="3:3">
      <c r="C844" s="64"/>
    </row>
    <row r="845" spans="3:3">
      <c r="C845" s="64"/>
    </row>
    <row r="846" spans="3:3">
      <c r="C846" s="64"/>
    </row>
    <row r="847" spans="3:3">
      <c r="C847" s="64"/>
    </row>
    <row r="848" spans="3:3">
      <c r="C848" s="64"/>
    </row>
    <row r="849" spans="3:3">
      <c r="C849" s="64"/>
    </row>
    <row r="850" spans="3:3">
      <c r="C850" s="64"/>
    </row>
    <row r="851" spans="3:3">
      <c r="C851" s="64"/>
    </row>
    <row r="852" spans="3:3">
      <c r="C852" s="64"/>
    </row>
    <row r="853" spans="3:3">
      <c r="C853" s="64"/>
    </row>
    <row r="854" spans="3:3">
      <c r="C854" s="64"/>
    </row>
    <row r="855" spans="3:3">
      <c r="C855" s="64"/>
    </row>
    <row r="856" spans="3:3">
      <c r="C856" s="64"/>
    </row>
    <row r="857" spans="3:3">
      <c r="C857" s="64"/>
    </row>
    <row r="858" spans="3:3">
      <c r="C858" s="64"/>
    </row>
    <row r="859" spans="3:3">
      <c r="C859" s="64"/>
    </row>
    <row r="860" spans="3:3">
      <c r="C860" s="64"/>
    </row>
    <row r="861" spans="3:3">
      <c r="C861" s="64"/>
    </row>
    <row r="862" spans="3:3">
      <c r="C862" s="64"/>
    </row>
    <row r="863" spans="3:3">
      <c r="C863" s="64"/>
    </row>
    <row r="864" spans="3:3">
      <c r="C864" s="64"/>
    </row>
    <row r="865" spans="3:3">
      <c r="C865" s="64"/>
    </row>
    <row r="866" spans="3:3">
      <c r="C866" s="64"/>
    </row>
    <row r="867" spans="3:3">
      <c r="C867" s="64"/>
    </row>
    <row r="868" spans="3:3">
      <c r="C868" s="64"/>
    </row>
    <row r="869" spans="3:3">
      <c r="C869" s="64"/>
    </row>
    <row r="870" spans="3:3">
      <c r="C870" s="64"/>
    </row>
    <row r="871" spans="3:3">
      <c r="C871" s="64"/>
    </row>
    <row r="872" spans="3:3">
      <c r="C872" s="64"/>
    </row>
    <row r="873" spans="3:3">
      <c r="C873" s="64"/>
    </row>
    <row r="874" spans="3:3">
      <c r="C874" s="64"/>
    </row>
    <row r="875" spans="3:3">
      <c r="C875" s="64"/>
    </row>
    <row r="876" spans="3:3">
      <c r="C876" s="64"/>
    </row>
    <row r="877" spans="3:3">
      <c r="C877" s="64"/>
    </row>
    <row r="878" spans="3:3">
      <c r="C878" s="64"/>
    </row>
    <row r="879" spans="3:3">
      <c r="C879" s="64"/>
    </row>
    <row r="880" spans="3:3">
      <c r="C880" s="64"/>
    </row>
    <row r="881" spans="3:3">
      <c r="C881" s="64"/>
    </row>
    <row r="882" spans="3:3">
      <c r="C882" s="64"/>
    </row>
    <row r="883" spans="3:3">
      <c r="C883" s="64"/>
    </row>
    <row r="884" spans="3:3">
      <c r="C884" s="64"/>
    </row>
    <row r="885" spans="3:3">
      <c r="C885" s="64"/>
    </row>
    <row r="886" spans="3:3">
      <c r="C886" s="64"/>
    </row>
    <row r="887" spans="3:3">
      <c r="C887" s="64"/>
    </row>
    <row r="888" spans="3:3">
      <c r="C888" s="64"/>
    </row>
    <row r="889" spans="3:3">
      <c r="C889" s="64"/>
    </row>
    <row r="890" spans="3:3">
      <c r="C890" s="64"/>
    </row>
    <row r="891" spans="3:3">
      <c r="C891" s="64"/>
    </row>
    <row r="892" spans="3:3">
      <c r="C892" s="64"/>
    </row>
    <row r="893" spans="3:3">
      <c r="C893" s="64"/>
    </row>
    <row r="894" spans="3:3">
      <c r="C894" s="64"/>
    </row>
    <row r="895" spans="3:3">
      <c r="C895" s="64"/>
    </row>
    <row r="896" spans="3:3">
      <c r="C896" s="64"/>
    </row>
    <row r="897" spans="3:3">
      <c r="C897" s="64"/>
    </row>
    <row r="898" spans="3:3">
      <c r="C898" s="64"/>
    </row>
    <row r="899" spans="3:3">
      <c r="C899" s="64"/>
    </row>
    <row r="900" spans="3:3">
      <c r="C900" s="64"/>
    </row>
    <row r="901" spans="3:3">
      <c r="C901" s="64"/>
    </row>
    <row r="902" spans="3:3">
      <c r="C902" s="64"/>
    </row>
    <row r="903" spans="3:3">
      <c r="C903" s="64"/>
    </row>
    <row r="904" spans="3:3">
      <c r="C904" s="64"/>
    </row>
    <row r="905" spans="3:3">
      <c r="C905" s="64"/>
    </row>
    <row r="906" spans="3:3">
      <c r="C906" s="64"/>
    </row>
    <row r="907" spans="3:3">
      <c r="C907" s="64"/>
    </row>
    <row r="908" spans="3:3">
      <c r="C908" s="64"/>
    </row>
    <row r="909" spans="3:3">
      <c r="C909" s="64"/>
    </row>
    <row r="910" spans="3:3">
      <c r="C910" s="64"/>
    </row>
    <row r="911" spans="3:3">
      <c r="C911" s="64"/>
    </row>
    <row r="912" spans="3:3">
      <c r="C912" s="64"/>
    </row>
    <row r="913" spans="3:3">
      <c r="C913" s="64"/>
    </row>
    <row r="914" spans="3:3">
      <c r="C914" s="64"/>
    </row>
    <row r="915" spans="3:3">
      <c r="C915" s="64"/>
    </row>
    <row r="916" spans="3:3">
      <c r="C916" s="64"/>
    </row>
    <row r="917" spans="3:3">
      <c r="C917" s="64"/>
    </row>
    <row r="918" spans="3:3">
      <c r="C918" s="64"/>
    </row>
    <row r="919" spans="3:3">
      <c r="C919" s="64"/>
    </row>
    <row r="920" spans="3:3">
      <c r="C920" s="64"/>
    </row>
    <row r="921" spans="3:3">
      <c r="C921" s="64"/>
    </row>
    <row r="922" spans="3:3">
      <c r="C922" s="64"/>
    </row>
    <row r="923" spans="3:3">
      <c r="C923" s="64"/>
    </row>
    <row r="924" spans="3:3">
      <c r="C924" s="64"/>
    </row>
    <row r="925" spans="3:3">
      <c r="C925" s="64"/>
    </row>
    <row r="926" spans="3:3">
      <c r="C926" s="64"/>
    </row>
    <row r="927" spans="3:3">
      <c r="C927" s="64"/>
    </row>
    <row r="928" spans="3:3">
      <c r="C928" s="64"/>
    </row>
    <row r="929" spans="3:3">
      <c r="C929" s="64"/>
    </row>
    <row r="930" spans="3:3">
      <c r="C930" s="64"/>
    </row>
    <row r="931" spans="3:3">
      <c r="C931" s="64"/>
    </row>
    <row r="932" spans="3:3">
      <c r="C932" s="64"/>
    </row>
    <row r="933" spans="3:3">
      <c r="C933" s="64"/>
    </row>
    <row r="934" spans="3:3">
      <c r="C934" s="64"/>
    </row>
    <row r="935" spans="3:3">
      <c r="C935" s="64"/>
    </row>
    <row r="936" spans="3:3">
      <c r="C936" s="64"/>
    </row>
    <row r="937" spans="3:3">
      <c r="C937" s="64"/>
    </row>
    <row r="938" spans="3:3">
      <c r="C938" s="64"/>
    </row>
    <row r="939" spans="3:3">
      <c r="C939" s="64"/>
    </row>
    <row r="940" spans="3:3">
      <c r="C940" s="64"/>
    </row>
    <row r="941" spans="3:3">
      <c r="C941" s="64"/>
    </row>
    <row r="942" spans="3:3">
      <c r="C942" s="64"/>
    </row>
    <row r="943" spans="3:3">
      <c r="C943" s="64"/>
    </row>
    <row r="944" spans="3:3">
      <c r="C944" s="64"/>
    </row>
    <row r="945" spans="3:3">
      <c r="C945" s="64"/>
    </row>
    <row r="946" spans="3:3">
      <c r="C946" s="64"/>
    </row>
    <row r="947" spans="3:3">
      <c r="C947" s="64"/>
    </row>
    <row r="948" spans="3:3">
      <c r="C948" s="64"/>
    </row>
    <row r="949" spans="3:3">
      <c r="C949" s="64"/>
    </row>
    <row r="950" spans="3:3">
      <c r="C950" s="64"/>
    </row>
    <row r="951" spans="3:3">
      <c r="C951" s="64"/>
    </row>
    <row r="952" spans="3:3">
      <c r="C952" s="64"/>
    </row>
    <row r="953" spans="3:3">
      <c r="C953" s="64"/>
    </row>
    <row r="954" spans="3:3">
      <c r="C954" s="64"/>
    </row>
    <row r="955" spans="3:3">
      <c r="C955" s="64"/>
    </row>
    <row r="956" spans="3:3">
      <c r="C956" s="64"/>
    </row>
    <row r="957" spans="3:3">
      <c r="C957" s="64"/>
    </row>
    <row r="958" spans="3:3">
      <c r="C958" s="64"/>
    </row>
    <row r="959" spans="3:3">
      <c r="C959" s="64"/>
    </row>
    <row r="960" spans="3:3">
      <c r="C960" s="64"/>
    </row>
    <row r="961" spans="3:3">
      <c r="C961" s="64"/>
    </row>
    <row r="962" spans="3:3">
      <c r="C962" s="64"/>
    </row>
    <row r="963" spans="3:3">
      <c r="C963" s="64"/>
    </row>
    <row r="964" spans="3:3">
      <c r="C964" s="64"/>
    </row>
    <row r="965" spans="3:3">
      <c r="C965" s="64"/>
    </row>
    <row r="966" spans="3:3">
      <c r="C966" s="64"/>
    </row>
    <row r="967" spans="3:3">
      <c r="C967" s="64"/>
    </row>
    <row r="968" spans="3:3">
      <c r="C968" s="64"/>
    </row>
    <row r="969" spans="3:3">
      <c r="C969" s="64"/>
    </row>
    <row r="970" spans="3:3">
      <c r="C970" s="64"/>
    </row>
    <row r="971" spans="3:3">
      <c r="C971" s="64"/>
    </row>
    <row r="972" spans="3:3">
      <c r="C972" s="64"/>
    </row>
    <row r="973" spans="3:3">
      <c r="C973" s="64"/>
    </row>
    <row r="974" spans="3:3">
      <c r="C974" s="64"/>
    </row>
    <row r="975" spans="3:3">
      <c r="C975" s="64"/>
    </row>
    <row r="976" spans="3:3">
      <c r="C976" s="64"/>
    </row>
    <row r="977" spans="3:3">
      <c r="C977" s="64"/>
    </row>
    <row r="978" spans="3:3">
      <c r="C978" s="64"/>
    </row>
    <row r="979" spans="3:3">
      <c r="C979" s="64"/>
    </row>
    <row r="980" spans="3:3">
      <c r="C980" s="64"/>
    </row>
    <row r="981" spans="3:3">
      <c r="C981" s="64"/>
    </row>
    <row r="982" spans="3:3">
      <c r="C982" s="64"/>
    </row>
    <row r="983" spans="3:3">
      <c r="C983" s="64"/>
    </row>
    <row r="984" spans="3:3">
      <c r="C984" s="64"/>
    </row>
    <row r="985" spans="3:3">
      <c r="C985" s="64"/>
    </row>
    <row r="986" spans="3:3">
      <c r="C986" s="64"/>
    </row>
    <row r="987" spans="3:3">
      <c r="C987" s="64"/>
    </row>
    <row r="988" spans="3:3">
      <c r="C988" s="64"/>
    </row>
    <row r="989" spans="3:3">
      <c r="C989" s="64"/>
    </row>
    <row r="990" spans="3:3">
      <c r="C990" s="64"/>
    </row>
    <row r="991" spans="3:3">
      <c r="C991" s="64"/>
    </row>
    <row r="992" spans="3:3">
      <c r="C992" s="64"/>
    </row>
    <row r="993" spans="3:3">
      <c r="C993" s="64"/>
    </row>
    <row r="994" spans="3:3">
      <c r="C994" s="64"/>
    </row>
    <row r="995" spans="3:3">
      <c r="C995" s="64"/>
    </row>
    <row r="996" spans="3:3">
      <c r="C996" s="64"/>
    </row>
    <row r="997" spans="3:3">
      <c r="C997" s="64"/>
    </row>
    <row r="998" spans="3:3">
      <c r="C998" s="64"/>
    </row>
    <row r="999" spans="3:3">
      <c r="C999" s="64"/>
    </row>
    <row r="1000" spans="3:3">
      <c r="C1000" s="64"/>
    </row>
    <row r="1001" spans="3:3">
      <c r="C1001" s="64"/>
    </row>
    <row r="1002" spans="3:3">
      <c r="C1002" s="64"/>
    </row>
    <row r="1003" spans="3:3">
      <c r="C1003" s="64"/>
    </row>
    <row r="1004" spans="3:3">
      <c r="C1004" s="64"/>
    </row>
    <row r="1005" spans="3:3">
      <c r="C1005" s="64"/>
    </row>
    <row r="1006" spans="3:3">
      <c r="C1006" s="64"/>
    </row>
    <row r="1007" spans="3:3">
      <c r="C1007" s="64"/>
    </row>
    <row r="1008" spans="3:3">
      <c r="C1008" s="64"/>
    </row>
    <row r="1009" spans="3:3">
      <c r="C1009" s="64"/>
    </row>
    <row r="1010" spans="3:3">
      <c r="C1010" s="64"/>
    </row>
    <row r="1011" spans="3:3">
      <c r="C1011" s="64"/>
    </row>
    <row r="1012" spans="3:3">
      <c r="C1012" s="64"/>
    </row>
    <row r="1013" spans="3:3">
      <c r="C1013" s="64"/>
    </row>
    <row r="1014" spans="3:3">
      <c r="C1014" s="64"/>
    </row>
    <row r="1015" spans="3:3">
      <c r="C1015" s="64"/>
    </row>
    <row r="1016" spans="3:3">
      <c r="C1016" s="64"/>
    </row>
    <row r="1017" spans="3:3">
      <c r="C1017" s="64"/>
    </row>
    <row r="1018" spans="3:3">
      <c r="C1018" s="64"/>
    </row>
    <row r="1019" spans="3:3">
      <c r="C1019" s="64"/>
    </row>
    <row r="1020" spans="3:3">
      <c r="C1020" s="64"/>
    </row>
    <row r="1021" spans="3:3">
      <c r="C1021" s="64"/>
    </row>
    <row r="1022" spans="3:3">
      <c r="C1022" s="64"/>
    </row>
    <row r="1023" spans="3:3">
      <c r="C1023" s="64"/>
    </row>
    <row r="1024" spans="3:3">
      <c r="C1024" s="64"/>
    </row>
    <row r="1025" spans="3:3">
      <c r="C1025" s="64"/>
    </row>
    <row r="1026" spans="3:3">
      <c r="C1026" s="64"/>
    </row>
    <row r="1027" spans="3:3">
      <c r="C1027" s="64"/>
    </row>
    <row r="1028" spans="3:3">
      <c r="C1028" s="64"/>
    </row>
    <row r="1029" spans="3:3">
      <c r="C1029" s="64"/>
    </row>
    <row r="1030" spans="3:3">
      <c r="C1030" s="64"/>
    </row>
    <row r="1031" spans="3:3">
      <c r="C1031" s="64"/>
    </row>
    <row r="1032" spans="3:3">
      <c r="C1032" s="64"/>
    </row>
    <row r="1033" spans="3:3">
      <c r="C1033" s="64"/>
    </row>
    <row r="1034" spans="3:3">
      <c r="C1034" s="64"/>
    </row>
    <row r="1035" spans="3:3">
      <c r="C1035" s="64"/>
    </row>
    <row r="1036" spans="3:3">
      <c r="C1036" s="64"/>
    </row>
    <row r="1037" spans="3:3">
      <c r="C1037" s="64"/>
    </row>
    <row r="1038" spans="3:3">
      <c r="C1038" s="64"/>
    </row>
    <row r="1039" spans="3:3">
      <c r="C1039" s="64"/>
    </row>
    <row r="1040" spans="3:3">
      <c r="C1040" s="64"/>
    </row>
    <row r="1041" spans="3:3">
      <c r="C1041" s="64"/>
    </row>
    <row r="1042" spans="3:3">
      <c r="C1042" s="64"/>
    </row>
    <row r="1043" spans="3:3">
      <c r="C1043" s="64"/>
    </row>
    <row r="1044" spans="3:3">
      <c r="C1044" s="64"/>
    </row>
    <row r="1045" spans="3:3">
      <c r="C1045" s="64"/>
    </row>
    <row r="1046" spans="3:3">
      <c r="C1046" s="64"/>
    </row>
    <row r="1047" spans="3:3">
      <c r="C1047" s="64"/>
    </row>
    <row r="1048" spans="3:3">
      <c r="C1048" s="64"/>
    </row>
    <row r="1049" spans="3:3">
      <c r="C1049" s="64"/>
    </row>
    <row r="1050" spans="3:3">
      <c r="C1050" s="64"/>
    </row>
    <row r="1051" spans="3:3">
      <c r="C1051" s="64"/>
    </row>
    <row r="1052" spans="3:3">
      <c r="C1052" s="64"/>
    </row>
    <row r="1053" spans="3:3">
      <c r="C1053" s="64"/>
    </row>
    <row r="1054" spans="3:3">
      <c r="C1054" s="64"/>
    </row>
    <row r="1055" spans="3:3">
      <c r="C1055" s="64"/>
    </row>
    <row r="1056" spans="3:3">
      <c r="C1056" s="64"/>
    </row>
    <row r="1057" spans="3:3">
      <c r="C1057" s="64"/>
    </row>
    <row r="1058" spans="3:3">
      <c r="C1058" s="64"/>
    </row>
    <row r="1059" spans="3:3">
      <c r="C1059" s="64"/>
    </row>
    <row r="1060" spans="3:3">
      <c r="C1060" s="64"/>
    </row>
    <row r="1061" spans="3:3">
      <c r="C1061" s="64"/>
    </row>
    <row r="1062" spans="3:3">
      <c r="C1062" s="64"/>
    </row>
    <row r="1063" spans="3:3">
      <c r="C1063" s="64"/>
    </row>
    <row r="1064" spans="3:3">
      <c r="C1064" s="64"/>
    </row>
    <row r="1065" spans="3:3">
      <c r="C1065" s="64"/>
    </row>
    <row r="1066" spans="3:3">
      <c r="C1066" s="64"/>
    </row>
    <row r="1067" spans="3:3">
      <c r="C1067" s="64"/>
    </row>
    <row r="1068" spans="3:3">
      <c r="C1068" s="64"/>
    </row>
    <row r="1069" spans="3:3">
      <c r="C1069" s="64"/>
    </row>
    <row r="1070" spans="3:3">
      <c r="C1070" s="64"/>
    </row>
    <row r="1071" spans="3:3">
      <c r="C1071" s="64"/>
    </row>
    <row r="1072" spans="3:3">
      <c r="C1072" s="64"/>
    </row>
    <row r="1073" spans="3:3">
      <c r="C1073" s="64"/>
    </row>
    <row r="1074" spans="3:3">
      <c r="C1074" s="64"/>
    </row>
    <row r="1075" spans="3:3">
      <c r="C1075" s="64"/>
    </row>
    <row r="1076" spans="3:3">
      <c r="C1076" s="64"/>
    </row>
    <row r="1077" spans="3:3">
      <c r="C1077" s="64"/>
    </row>
    <row r="1078" spans="3:3">
      <c r="C1078" s="64"/>
    </row>
    <row r="1079" spans="3:3">
      <c r="C1079" s="64"/>
    </row>
    <row r="1080" spans="3:3">
      <c r="C1080" s="64"/>
    </row>
    <row r="1081" spans="3:3">
      <c r="C1081" s="64"/>
    </row>
    <row r="1082" spans="3:3">
      <c r="C1082" s="64"/>
    </row>
    <row r="1083" spans="3:3">
      <c r="C1083" s="64"/>
    </row>
    <row r="1084" spans="3:3">
      <c r="C1084" s="64"/>
    </row>
    <row r="1085" spans="3:3">
      <c r="C1085" s="64"/>
    </row>
    <row r="1086" spans="3:3">
      <c r="C1086" s="64"/>
    </row>
    <row r="1087" spans="3:3">
      <c r="C1087" s="64"/>
    </row>
    <row r="1088" spans="3:3">
      <c r="C1088" s="64"/>
    </row>
    <row r="1089" spans="3:3">
      <c r="C1089" s="64"/>
    </row>
    <row r="1090" spans="3:3">
      <c r="C1090" s="64"/>
    </row>
    <row r="1091" spans="3:3">
      <c r="C1091" s="64"/>
    </row>
    <row r="1092" spans="3:3">
      <c r="C1092" s="64"/>
    </row>
    <row r="1093" spans="3:3">
      <c r="C1093" s="64"/>
    </row>
    <row r="1094" spans="3:3">
      <c r="C1094" s="64"/>
    </row>
    <row r="1095" spans="3:3">
      <c r="C1095" s="64"/>
    </row>
    <row r="1096" spans="3:3">
      <c r="C1096" s="64"/>
    </row>
    <row r="1097" spans="3:3">
      <c r="C1097" s="64"/>
    </row>
    <row r="1098" spans="3:3">
      <c r="C1098" s="64"/>
    </row>
    <row r="1099" spans="3:3">
      <c r="C1099" s="64"/>
    </row>
    <row r="1100" spans="3:3">
      <c r="C1100" s="64"/>
    </row>
    <row r="1101" spans="3:3">
      <c r="C1101" s="64"/>
    </row>
    <row r="1102" spans="3:3">
      <c r="C1102" s="64"/>
    </row>
    <row r="1103" spans="3:3">
      <c r="C1103" s="64"/>
    </row>
    <row r="1104" spans="3:3">
      <c r="C1104" s="64"/>
    </row>
    <row r="1105" spans="3:3">
      <c r="C1105" s="64"/>
    </row>
    <row r="1106" spans="3:3">
      <c r="C1106" s="64"/>
    </row>
    <row r="1107" spans="3:3">
      <c r="C1107" s="64"/>
    </row>
    <row r="1108" spans="3:3">
      <c r="C1108" s="64"/>
    </row>
    <row r="1109" spans="3:3">
      <c r="C1109" s="64"/>
    </row>
    <row r="1110" spans="3:3">
      <c r="C1110" s="64"/>
    </row>
    <row r="1111" spans="3:3">
      <c r="C1111" s="64"/>
    </row>
    <row r="1112" spans="3:3">
      <c r="C1112" s="64"/>
    </row>
    <row r="1113" spans="3:3">
      <c r="C1113" s="64"/>
    </row>
    <row r="1114" spans="3:3">
      <c r="C1114" s="64"/>
    </row>
    <row r="1115" spans="3:3">
      <c r="C1115" s="64"/>
    </row>
    <row r="1116" spans="3:3">
      <c r="C1116" s="64"/>
    </row>
    <row r="1117" spans="3:3">
      <c r="C1117" s="64"/>
    </row>
    <row r="1118" spans="3:3">
      <c r="C1118" s="64"/>
    </row>
    <row r="1119" spans="3:3">
      <c r="C1119" s="64"/>
    </row>
    <row r="1120" spans="3:3">
      <c r="C1120" s="64"/>
    </row>
    <row r="1121" spans="3:3">
      <c r="C1121" s="64"/>
    </row>
    <row r="1122" spans="3:3">
      <c r="C1122" s="64"/>
    </row>
    <row r="1123" spans="3:3">
      <c r="C1123" s="64"/>
    </row>
    <row r="1124" spans="3:3">
      <c r="C1124" s="64"/>
    </row>
    <row r="1125" spans="3:3">
      <c r="C1125" s="64"/>
    </row>
    <row r="1126" spans="3:3">
      <c r="C1126" s="64"/>
    </row>
    <row r="1127" spans="3:3">
      <c r="C1127" s="64"/>
    </row>
    <row r="1128" spans="3:3">
      <c r="C1128" s="64"/>
    </row>
    <row r="1129" spans="3:3">
      <c r="C1129" s="64"/>
    </row>
    <row r="1130" spans="3:3">
      <c r="C1130" s="64"/>
    </row>
    <row r="1131" spans="3:3">
      <c r="C1131" s="64"/>
    </row>
    <row r="1132" spans="3:3">
      <c r="C1132" s="64"/>
    </row>
    <row r="1133" spans="3:3">
      <c r="C1133" s="64"/>
    </row>
    <row r="1134" spans="3:3">
      <c r="C1134" s="64"/>
    </row>
    <row r="1135" spans="3:3">
      <c r="C1135" s="64"/>
    </row>
    <row r="1136" spans="3:3">
      <c r="C1136" s="64"/>
    </row>
    <row r="1137" spans="3:3">
      <c r="C1137" s="64"/>
    </row>
    <row r="1138" spans="3:3">
      <c r="C1138" s="64"/>
    </row>
    <row r="1139" spans="3:3">
      <c r="C1139" s="64"/>
    </row>
    <row r="1140" spans="3:3">
      <c r="C1140" s="64"/>
    </row>
    <row r="1141" spans="3:3">
      <c r="C1141" s="64"/>
    </row>
    <row r="1142" spans="3:3">
      <c r="C1142" s="64"/>
    </row>
    <row r="1143" spans="3:3">
      <c r="C1143" s="64"/>
    </row>
    <row r="1144" spans="3:3">
      <c r="C1144" s="64"/>
    </row>
    <row r="1145" spans="3:3">
      <c r="C1145" s="64"/>
    </row>
    <row r="1146" spans="3:3">
      <c r="C1146" s="64"/>
    </row>
    <row r="1147" spans="3:3">
      <c r="C1147" s="64"/>
    </row>
    <row r="1148" spans="3:3">
      <c r="C1148" s="64"/>
    </row>
    <row r="1149" spans="3:3">
      <c r="C1149" s="64"/>
    </row>
    <row r="1150" spans="3:3">
      <c r="C1150" s="64"/>
    </row>
    <row r="1151" spans="3:3">
      <c r="C1151" s="64"/>
    </row>
    <row r="1152" spans="3:3">
      <c r="C1152" s="64"/>
    </row>
    <row r="1153" spans="3:3">
      <c r="C1153" s="64"/>
    </row>
    <row r="1154" spans="3:3">
      <c r="C1154" s="64"/>
    </row>
    <row r="1155" spans="3:3">
      <c r="C1155" s="64"/>
    </row>
    <row r="1156" spans="3:3">
      <c r="C1156" s="64"/>
    </row>
    <row r="1157" spans="3:3">
      <c r="C1157" s="64"/>
    </row>
    <row r="1158" spans="3:3">
      <c r="C1158" s="64"/>
    </row>
    <row r="1159" spans="3:3">
      <c r="C1159" s="64"/>
    </row>
    <row r="1160" spans="3:3">
      <c r="C1160" s="64"/>
    </row>
    <row r="1161" spans="3:3">
      <c r="C1161" s="64"/>
    </row>
    <row r="1162" spans="3:3">
      <c r="C1162" s="64"/>
    </row>
    <row r="1163" spans="3:3">
      <c r="C1163" s="64"/>
    </row>
    <row r="1164" spans="3:3">
      <c r="C1164" s="64"/>
    </row>
    <row r="1165" spans="3:3">
      <c r="C1165" s="64"/>
    </row>
    <row r="1166" spans="3:3">
      <c r="C1166" s="64"/>
    </row>
    <row r="1167" spans="3:3">
      <c r="C1167" s="64"/>
    </row>
    <row r="1168" spans="3:3">
      <c r="C1168" s="64"/>
    </row>
    <row r="1169" spans="3:3">
      <c r="C1169" s="64"/>
    </row>
    <row r="1170" spans="3:3">
      <c r="C1170" s="64"/>
    </row>
    <row r="1171" spans="3:3">
      <c r="C1171" s="64"/>
    </row>
    <row r="1172" spans="3:3">
      <c r="C1172" s="64"/>
    </row>
    <row r="1173" spans="3:3">
      <c r="C1173" s="64"/>
    </row>
    <row r="1174" spans="3:3">
      <c r="C1174" s="64"/>
    </row>
    <row r="1175" spans="3:3">
      <c r="C1175" s="64"/>
    </row>
    <row r="1176" spans="3:3">
      <c r="C1176" s="64"/>
    </row>
    <row r="1177" spans="3:3">
      <c r="C1177" s="64"/>
    </row>
    <row r="1178" spans="3:3">
      <c r="C1178" s="64"/>
    </row>
    <row r="1179" spans="3:3">
      <c r="C1179" s="64"/>
    </row>
    <row r="1180" spans="3:3">
      <c r="C1180" s="64"/>
    </row>
    <row r="1181" spans="3:3">
      <c r="C1181" s="64"/>
    </row>
    <row r="1182" spans="3:3">
      <c r="C1182" s="64"/>
    </row>
    <row r="1183" spans="3:3">
      <c r="C1183" s="64"/>
    </row>
    <row r="1184" spans="3:3">
      <c r="C1184" s="64"/>
    </row>
    <row r="1185" spans="3:3">
      <c r="C1185" s="64"/>
    </row>
    <row r="1186" spans="3:3">
      <c r="C1186" s="64"/>
    </row>
    <row r="1187" spans="3:3">
      <c r="C1187" s="64"/>
    </row>
    <row r="1188" spans="3:3">
      <c r="C1188" s="64"/>
    </row>
    <row r="1189" spans="3:3">
      <c r="C1189" s="64"/>
    </row>
    <row r="1190" spans="3:3">
      <c r="C1190" s="64"/>
    </row>
    <row r="1191" spans="3:3">
      <c r="C1191" s="64"/>
    </row>
    <row r="1192" spans="3:3">
      <c r="C1192" s="64"/>
    </row>
    <row r="1193" spans="3:3">
      <c r="C1193" s="64"/>
    </row>
    <row r="1194" spans="3:3">
      <c r="C1194" s="64"/>
    </row>
    <row r="1195" spans="3:3">
      <c r="C1195" s="64"/>
    </row>
    <row r="1196" spans="3:3">
      <c r="C1196" s="64"/>
    </row>
    <row r="1197" spans="3:3">
      <c r="C1197" s="64"/>
    </row>
    <row r="1198" spans="3:3">
      <c r="C1198" s="64"/>
    </row>
    <row r="1199" spans="3:3">
      <c r="C1199" s="64"/>
    </row>
    <row r="1200" spans="3:3">
      <c r="C1200" s="64"/>
    </row>
    <row r="1201" spans="3:3">
      <c r="C1201" s="64"/>
    </row>
    <row r="1202" spans="3:3">
      <c r="C1202" s="64"/>
    </row>
    <row r="1203" spans="3:3">
      <c r="C1203" s="64"/>
    </row>
    <row r="1204" spans="3:3">
      <c r="C1204" s="64"/>
    </row>
    <row r="1205" spans="3:3">
      <c r="C1205" s="64"/>
    </row>
    <row r="1206" spans="3:3">
      <c r="C1206" s="64"/>
    </row>
    <row r="1207" spans="3:3">
      <c r="C1207" s="64"/>
    </row>
    <row r="1208" spans="3:3">
      <c r="C1208" s="64"/>
    </row>
    <row r="1209" spans="3:3">
      <c r="C1209" s="64"/>
    </row>
    <row r="1210" spans="3:3">
      <c r="C1210" s="64"/>
    </row>
    <row r="1211" spans="3:3">
      <c r="C1211" s="64"/>
    </row>
    <row r="1212" spans="3:3">
      <c r="C1212" s="64"/>
    </row>
    <row r="1213" spans="3:3">
      <c r="C1213" s="64"/>
    </row>
    <row r="1214" spans="3:3">
      <c r="C1214" s="64"/>
    </row>
    <row r="1215" spans="3:3">
      <c r="C1215" s="64"/>
    </row>
    <row r="1216" spans="3:3">
      <c r="C1216" s="64"/>
    </row>
    <row r="1217" spans="3:3">
      <c r="C1217" s="64"/>
    </row>
    <row r="1218" spans="3:3">
      <c r="C1218" s="64"/>
    </row>
    <row r="1219" spans="3:3">
      <c r="C1219" s="64"/>
    </row>
    <row r="1220" spans="3:3">
      <c r="C1220" s="64"/>
    </row>
    <row r="1221" spans="3:3">
      <c r="C1221" s="64"/>
    </row>
    <row r="1222" spans="3:3">
      <c r="C1222" s="64"/>
    </row>
    <row r="1223" spans="3:3">
      <c r="C1223" s="64"/>
    </row>
    <row r="1224" spans="3:3">
      <c r="C1224" s="64"/>
    </row>
    <row r="1225" spans="3:3">
      <c r="C1225" s="64"/>
    </row>
    <row r="1226" spans="3:3">
      <c r="C1226" s="64"/>
    </row>
    <row r="1227" spans="3:3">
      <c r="C1227" s="64"/>
    </row>
    <row r="1228" spans="3:3">
      <c r="C1228" s="64"/>
    </row>
    <row r="1229" spans="3:3">
      <c r="C1229" s="64"/>
    </row>
    <row r="1230" spans="3:3">
      <c r="C1230" s="64"/>
    </row>
    <row r="1231" spans="3:3">
      <c r="C1231" s="64"/>
    </row>
    <row r="1232" spans="3:3">
      <c r="C1232" s="64"/>
    </row>
    <row r="1233" spans="3:3">
      <c r="C1233" s="64"/>
    </row>
    <row r="1234" spans="3:3">
      <c r="C1234" s="64"/>
    </row>
    <row r="1235" spans="3:3">
      <c r="C1235" s="64"/>
    </row>
    <row r="1236" spans="3:3">
      <c r="C1236" s="64"/>
    </row>
    <row r="1237" spans="3:3">
      <c r="C1237" s="64"/>
    </row>
    <row r="1238" spans="3:3">
      <c r="C1238" s="64"/>
    </row>
    <row r="1239" spans="3:3">
      <c r="C1239" s="64"/>
    </row>
    <row r="1240" spans="3:3">
      <c r="C1240" s="64"/>
    </row>
    <row r="1241" spans="3:3">
      <c r="C1241" s="64"/>
    </row>
    <row r="1242" spans="3:3">
      <c r="C1242" s="64"/>
    </row>
    <row r="1243" spans="3:3">
      <c r="C1243" s="64"/>
    </row>
    <row r="1244" spans="3:3">
      <c r="C1244" s="64"/>
    </row>
    <row r="1245" spans="3:3">
      <c r="C1245" s="64"/>
    </row>
    <row r="1246" spans="3:3">
      <c r="C1246" s="64"/>
    </row>
    <row r="1247" spans="3:3">
      <c r="C1247" s="64"/>
    </row>
    <row r="1248" spans="3:3">
      <c r="C1248" s="64"/>
    </row>
    <row r="1249" spans="3:3">
      <c r="C1249" s="64"/>
    </row>
    <row r="1250" spans="3:3">
      <c r="C1250" s="64"/>
    </row>
    <row r="1251" spans="3:3">
      <c r="C1251" s="64"/>
    </row>
    <row r="1252" spans="3:3">
      <c r="C1252" s="64"/>
    </row>
    <row r="1253" spans="3:3">
      <c r="C1253" s="64"/>
    </row>
    <row r="1254" spans="3:3">
      <c r="C1254" s="64"/>
    </row>
    <row r="1255" spans="3:3">
      <c r="C1255" s="64"/>
    </row>
    <row r="1256" spans="3:3">
      <c r="C1256" s="64"/>
    </row>
    <row r="1257" spans="3:3">
      <c r="C1257" s="64"/>
    </row>
    <row r="1258" spans="3:3">
      <c r="C1258" s="64"/>
    </row>
    <row r="1259" spans="3:3">
      <c r="C1259" s="64"/>
    </row>
    <row r="1260" spans="3:3">
      <c r="C1260" s="64"/>
    </row>
    <row r="1261" spans="3:3">
      <c r="C1261" s="64"/>
    </row>
    <row r="1262" spans="3:3">
      <c r="C1262" s="64"/>
    </row>
    <row r="1263" spans="3:3">
      <c r="C1263" s="64"/>
    </row>
    <row r="1264" spans="3:3">
      <c r="C1264" s="64"/>
    </row>
    <row r="1265" spans="3:3">
      <c r="C1265" s="64"/>
    </row>
    <row r="1266" spans="3:3">
      <c r="C1266" s="64"/>
    </row>
    <row r="1267" spans="3:3">
      <c r="C1267" s="64"/>
    </row>
    <row r="1268" spans="3:3">
      <c r="C1268" s="64"/>
    </row>
    <row r="1269" spans="3:3">
      <c r="C1269" s="64"/>
    </row>
    <row r="1270" spans="3:3">
      <c r="C1270" s="64"/>
    </row>
    <row r="1271" spans="3:3">
      <c r="C1271" s="64"/>
    </row>
    <row r="1272" spans="3:3">
      <c r="C1272" s="64"/>
    </row>
    <row r="1273" spans="3:3">
      <c r="C1273" s="64"/>
    </row>
    <row r="1274" spans="3:3">
      <c r="C1274" s="64"/>
    </row>
    <row r="1275" spans="3:3">
      <c r="C1275" s="64"/>
    </row>
    <row r="1276" spans="3:3">
      <c r="C1276" s="64"/>
    </row>
    <row r="1277" spans="3:3">
      <c r="C1277" s="64"/>
    </row>
    <row r="1278" spans="3:3">
      <c r="C1278" s="64"/>
    </row>
    <row r="1279" spans="3:3">
      <c r="C1279" s="64"/>
    </row>
    <row r="1280" spans="3:3">
      <c r="C1280" s="64"/>
    </row>
    <row r="1281" spans="3:3">
      <c r="C1281" s="64"/>
    </row>
    <row r="1282" spans="3:3">
      <c r="C1282" s="64"/>
    </row>
    <row r="1283" spans="3:3">
      <c r="C1283" s="64"/>
    </row>
    <row r="1284" spans="3:3">
      <c r="C1284" s="64"/>
    </row>
    <row r="1285" spans="3:3">
      <c r="C1285" s="64"/>
    </row>
    <row r="1286" spans="3:3">
      <c r="C1286" s="64"/>
    </row>
    <row r="1287" spans="3:3">
      <c r="C1287" s="64"/>
    </row>
    <row r="1288" spans="3:3">
      <c r="C1288" s="64"/>
    </row>
    <row r="1289" spans="3:3">
      <c r="C1289" s="64"/>
    </row>
    <row r="1290" spans="3:3">
      <c r="C1290" s="64"/>
    </row>
    <row r="1291" spans="3:3">
      <c r="C1291" s="64"/>
    </row>
    <row r="1292" spans="3:3">
      <c r="C1292" s="64"/>
    </row>
    <row r="1293" spans="3:3">
      <c r="C1293" s="64"/>
    </row>
    <row r="1294" spans="3:3">
      <c r="C1294" s="64"/>
    </row>
    <row r="1295" spans="3:3">
      <c r="C1295" s="64"/>
    </row>
    <row r="1296" spans="3:3">
      <c r="C1296" s="64"/>
    </row>
    <row r="1297" spans="3:3">
      <c r="C1297" s="64"/>
    </row>
    <row r="1298" spans="3:3">
      <c r="C1298" s="64"/>
    </row>
    <row r="1299" spans="3:3">
      <c r="C1299" s="64"/>
    </row>
    <row r="1300" spans="3:3">
      <c r="C1300" s="64"/>
    </row>
    <row r="1301" spans="3:3">
      <c r="C1301" s="64"/>
    </row>
    <row r="1302" spans="3:3">
      <c r="C1302" s="64"/>
    </row>
    <row r="1303" spans="3:3">
      <c r="C1303" s="64"/>
    </row>
    <row r="1304" spans="3:3">
      <c r="C1304" s="64"/>
    </row>
    <row r="1305" spans="3:3">
      <c r="C1305" s="64"/>
    </row>
    <row r="1306" spans="3:3">
      <c r="C1306" s="64"/>
    </row>
    <row r="1307" spans="3:3">
      <c r="C1307" s="64"/>
    </row>
    <row r="1308" spans="3:3">
      <c r="C1308" s="64"/>
    </row>
    <row r="1309" spans="3:3">
      <c r="C1309" s="64"/>
    </row>
    <row r="1310" spans="3:3">
      <c r="C1310" s="64"/>
    </row>
    <row r="1311" spans="3:3">
      <c r="C1311" s="64"/>
    </row>
    <row r="1312" spans="3:3">
      <c r="C1312" s="64"/>
    </row>
    <row r="1313" spans="3:3">
      <c r="C1313" s="64"/>
    </row>
    <row r="1314" spans="3:3">
      <c r="C1314" s="64"/>
    </row>
    <row r="1315" spans="3:3">
      <c r="C1315" s="64"/>
    </row>
    <row r="1316" spans="3:3">
      <c r="C1316" s="64"/>
    </row>
    <row r="1317" spans="3:3">
      <c r="C1317" s="64"/>
    </row>
    <row r="1318" spans="3:3">
      <c r="C1318" s="64"/>
    </row>
    <row r="1319" spans="3:3">
      <c r="C1319" s="64"/>
    </row>
    <row r="1320" spans="3:3">
      <c r="C1320" s="64"/>
    </row>
    <row r="1321" spans="3:3">
      <c r="C1321" s="64"/>
    </row>
    <row r="1322" spans="3:3">
      <c r="C1322" s="64"/>
    </row>
    <row r="1323" spans="3:3">
      <c r="C1323" s="64"/>
    </row>
    <row r="1324" spans="3:3">
      <c r="C1324" s="64"/>
    </row>
    <row r="1325" spans="3:3">
      <c r="C1325" s="64"/>
    </row>
    <row r="1326" spans="3:3">
      <c r="C1326" s="64"/>
    </row>
    <row r="1327" spans="3:3">
      <c r="C1327" s="64"/>
    </row>
    <row r="1328" spans="3:3">
      <c r="C1328" s="64"/>
    </row>
    <row r="1329" spans="3:3">
      <c r="C1329" s="64"/>
    </row>
    <row r="1330" spans="3:3">
      <c r="C1330" s="64"/>
    </row>
    <row r="1331" spans="3:3">
      <c r="C1331" s="64"/>
    </row>
    <row r="1332" spans="3:3">
      <c r="C1332" s="64"/>
    </row>
    <row r="1333" spans="3:3">
      <c r="C1333" s="64"/>
    </row>
    <row r="1334" spans="3:3">
      <c r="C1334" s="64"/>
    </row>
    <row r="1335" spans="3:3">
      <c r="C1335" s="64"/>
    </row>
    <row r="1336" spans="3:3">
      <c r="C1336" s="64"/>
    </row>
    <row r="1337" spans="3:3">
      <c r="C1337" s="64"/>
    </row>
    <row r="1338" spans="3:3">
      <c r="C1338" s="64"/>
    </row>
    <row r="1339" spans="3:3">
      <c r="C1339" s="64"/>
    </row>
    <row r="1340" spans="3:3">
      <c r="C1340" s="64"/>
    </row>
    <row r="1341" spans="3:3">
      <c r="C1341" s="64"/>
    </row>
    <row r="1342" spans="3:3">
      <c r="C1342" s="64"/>
    </row>
    <row r="1343" spans="3:3">
      <c r="C1343" s="64"/>
    </row>
    <row r="1344" spans="3:3">
      <c r="C1344" s="64"/>
    </row>
    <row r="1345" spans="3:3">
      <c r="C1345" s="64"/>
    </row>
    <row r="1346" spans="3:3">
      <c r="C1346" s="64"/>
    </row>
    <row r="1347" spans="3:3">
      <c r="C1347" s="64"/>
    </row>
    <row r="1348" spans="3:3">
      <c r="C1348" s="64"/>
    </row>
    <row r="1349" spans="3:3">
      <c r="C1349" s="64"/>
    </row>
    <row r="1350" spans="3:3">
      <c r="C1350" s="64"/>
    </row>
    <row r="1351" spans="3:3">
      <c r="C1351" s="64"/>
    </row>
    <row r="1352" spans="3:3">
      <c r="C1352" s="64"/>
    </row>
    <row r="1353" spans="3:3">
      <c r="C1353" s="64"/>
    </row>
    <row r="1354" spans="3:3">
      <c r="C1354" s="64"/>
    </row>
    <row r="1355" spans="3:3">
      <c r="C1355" s="64"/>
    </row>
    <row r="1356" spans="3:3">
      <c r="C1356" s="64"/>
    </row>
    <row r="1357" spans="3:3">
      <c r="C1357" s="64"/>
    </row>
    <row r="1358" spans="3:3">
      <c r="C1358" s="64"/>
    </row>
    <row r="1359" spans="3:3">
      <c r="C1359" s="64"/>
    </row>
    <row r="1360" spans="3:3">
      <c r="C1360" s="64"/>
    </row>
    <row r="1361" spans="3:3">
      <c r="C1361" s="64"/>
    </row>
    <row r="1362" spans="3:3">
      <c r="C1362" s="64"/>
    </row>
    <row r="1363" spans="3:3">
      <c r="C1363" s="64"/>
    </row>
    <row r="1364" spans="3:3">
      <c r="C1364" s="64"/>
    </row>
    <row r="1365" spans="3:3">
      <c r="C1365" s="64"/>
    </row>
    <row r="1366" spans="3:3">
      <c r="C1366" s="64"/>
    </row>
    <row r="1367" spans="3:3">
      <c r="C1367" s="64"/>
    </row>
    <row r="1368" spans="3:3">
      <c r="C1368" s="64"/>
    </row>
    <row r="1369" spans="3:3">
      <c r="C1369" s="64"/>
    </row>
    <row r="1370" spans="3:3">
      <c r="C1370" s="64"/>
    </row>
    <row r="1371" spans="3:3">
      <c r="C1371" s="64"/>
    </row>
    <row r="1372" spans="3:3">
      <c r="C1372" s="64"/>
    </row>
    <row r="1373" spans="3:3">
      <c r="C1373" s="64"/>
    </row>
    <row r="1374" spans="3:3">
      <c r="C1374" s="64"/>
    </row>
    <row r="1375" spans="3:3">
      <c r="C1375" s="64"/>
    </row>
    <row r="1376" spans="3:3">
      <c r="C1376" s="64"/>
    </row>
    <row r="1377" spans="3:3">
      <c r="C1377" s="64"/>
    </row>
    <row r="1378" spans="3:3">
      <c r="C1378" s="64"/>
    </row>
    <row r="1379" spans="3:3">
      <c r="C1379" s="64"/>
    </row>
    <row r="1380" spans="3:3">
      <c r="C1380" s="64"/>
    </row>
    <row r="1381" spans="3:3">
      <c r="C1381" s="64"/>
    </row>
    <row r="1382" spans="3:3">
      <c r="C1382" s="64"/>
    </row>
    <row r="1383" spans="3:3">
      <c r="C1383" s="64"/>
    </row>
    <row r="1384" spans="3:3">
      <c r="C1384" s="64"/>
    </row>
    <row r="1385" spans="3:3">
      <c r="C1385" s="64"/>
    </row>
    <row r="1386" spans="3:3">
      <c r="C1386" s="64"/>
    </row>
    <row r="1387" spans="3:3">
      <c r="C1387" s="64"/>
    </row>
    <row r="1388" spans="3:3">
      <c r="C1388" s="64"/>
    </row>
    <row r="1389" spans="3:3">
      <c r="C1389" s="64"/>
    </row>
    <row r="1390" spans="3:3">
      <c r="C1390" s="64"/>
    </row>
    <row r="1391" spans="3:3">
      <c r="C1391" s="64"/>
    </row>
    <row r="1392" spans="3:3">
      <c r="C1392" s="64"/>
    </row>
    <row r="1393" spans="3:3">
      <c r="C1393" s="64"/>
    </row>
    <row r="1394" spans="3:3">
      <c r="C1394" s="64"/>
    </row>
    <row r="1395" spans="3:3">
      <c r="C1395" s="64"/>
    </row>
    <row r="1396" spans="3:3">
      <c r="C1396" s="64"/>
    </row>
    <row r="1397" spans="3:3">
      <c r="C1397" s="64"/>
    </row>
    <row r="1398" spans="3:3">
      <c r="C1398" s="64"/>
    </row>
    <row r="1399" spans="3:3">
      <c r="C1399" s="64"/>
    </row>
    <row r="1400" spans="3:3">
      <c r="C1400" s="64"/>
    </row>
    <row r="1401" spans="3:3">
      <c r="C1401" s="64"/>
    </row>
    <row r="1402" spans="3:3">
      <c r="C1402" s="64"/>
    </row>
    <row r="1403" spans="3:3">
      <c r="C1403" s="64"/>
    </row>
    <row r="1404" spans="3:3">
      <c r="C1404" s="64"/>
    </row>
    <row r="1405" spans="3:3">
      <c r="C1405" s="64"/>
    </row>
    <row r="1406" spans="3:3">
      <c r="C1406" s="64"/>
    </row>
    <row r="1407" spans="3:3">
      <c r="C1407" s="64"/>
    </row>
    <row r="1408" spans="3:3">
      <c r="C1408" s="64"/>
    </row>
    <row r="1409" spans="3:3">
      <c r="C1409" s="64"/>
    </row>
    <row r="1410" spans="3:3">
      <c r="C1410" s="64"/>
    </row>
    <row r="1411" spans="3:3">
      <c r="C1411" s="64"/>
    </row>
    <row r="1412" spans="3:3">
      <c r="C1412" s="64"/>
    </row>
    <row r="1413" spans="3:3">
      <c r="C1413" s="64"/>
    </row>
    <row r="1414" spans="3:3">
      <c r="C1414" s="64"/>
    </row>
    <row r="1415" spans="3:3">
      <c r="C1415" s="64"/>
    </row>
    <row r="1416" spans="3:3">
      <c r="C1416" s="64"/>
    </row>
    <row r="1417" spans="3:3">
      <c r="C1417" s="64"/>
    </row>
    <row r="1418" spans="3:3">
      <c r="C1418" s="64"/>
    </row>
    <row r="1419" spans="3:3">
      <c r="C1419" s="64"/>
    </row>
    <row r="1420" spans="3:3">
      <c r="C1420" s="64"/>
    </row>
    <row r="1421" spans="3:3">
      <c r="C1421" s="64"/>
    </row>
    <row r="1422" spans="3:3">
      <c r="C1422" s="64"/>
    </row>
    <row r="1423" spans="3:3">
      <c r="C1423" s="64"/>
    </row>
    <row r="1424" spans="3:3">
      <c r="C1424" s="64"/>
    </row>
    <row r="1425" spans="3:3">
      <c r="C1425" s="64"/>
    </row>
    <row r="1426" spans="3:3">
      <c r="C1426" s="64"/>
    </row>
    <row r="1427" spans="3:3">
      <c r="C1427" s="64"/>
    </row>
    <row r="1428" spans="3:3">
      <c r="C1428" s="64"/>
    </row>
    <row r="1429" spans="3:3">
      <c r="C1429" s="64"/>
    </row>
    <row r="1430" spans="3:3">
      <c r="C1430" s="64"/>
    </row>
    <row r="1431" spans="3:3">
      <c r="C1431" s="64"/>
    </row>
    <row r="1432" spans="3:3">
      <c r="C1432" s="64"/>
    </row>
    <row r="1433" spans="3:3">
      <c r="C1433" s="64"/>
    </row>
    <row r="1434" spans="3:3">
      <c r="C1434" s="64"/>
    </row>
    <row r="1435" spans="3:3">
      <c r="C1435" s="64"/>
    </row>
    <row r="1436" spans="3:3">
      <c r="C1436" s="64"/>
    </row>
    <row r="1437" spans="3:3">
      <c r="C1437" s="64"/>
    </row>
    <row r="1438" spans="3:3">
      <c r="C1438" s="64"/>
    </row>
    <row r="1439" spans="3:3">
      <c r="C1439" s="64"/>
    </row>
    <row r="1440" spans="3:3">
      <c r="C1440" s="64"/>
    </row>
    <row r="1441" spans="3:3">
      <c r="C1441" s="64"/>
    </row>
    <row r="1442" spans="3:3">
      <c r="C1442" s="64"/>
    </row>
    <row r="1443" spans="3:3">
      <c r="C1443" s="64"/>
    </row>
    <row r="1444" spans="3:3">
      <c r="C1444" s="64"/>
    </row>
    <row r="1445" spans="3:3">
      <c r="C1445" s="64"/>
    </row>
    <row r="1446" spans="3:3">
      <c r="C1446" s="64"/>
    </row>
    <row r="1447" spans="3:3">
      <c r="C1447" s="64"/>
    </row>
    <row r="1448" spans="3:3">
      <c r="C1448" s="64"/>
    </row>
    <row r="1449" spans="3:3">
      <c r="C1449" s="64"/>
    </row>
    <row r="1450" spans="3:3">
      <c r="C1450" s="64"/>
    </row>
    <row r="1451" spans="3:3">
      <c r="C1451" s="64"/>
    </row>
    <row r="1452" spans="3:3">
      <c r="C1452" s="64"/>
    </row>
    <row r="1453" spans="3:3">
      <c r="C1453" s="64"/>
    </row>
    <row r="1454" spans="3:3">
      <c r="C1454" s="64"/>
    </row>
    <row r="1455" spans="3:3">
      <c r="C1455" s="64"/>
    </row>
    <row r="1456" spans="3:3">
      <c r="C1456" s="64"/>
    </row>
    <row r="1457" spans="3:3">
      <c r="C1457" s="64"/>
    </row>
    <row r="1458" spans="3:3">
      <c r="C1458" s="64"/>
    </row>
    <row r="1459" spans="3:3">
      <c r="C1459" s="64"/>
    </row>
    <row r="1460" spans="3:3">
      <c r="C1460" s="64"/>
    </row>
    <row r="1461" spans="3:3">
      <c r="C1461" s="64"/>
    </row>
    <row r="1462" spans="3:3">
      <c r="C1462" s="64"/>
    </row>
    <row r="1463" spans="3:3">
      <c r="C1463" s="64"/>
    </row>
    <row r="1464" spans="3:3">
      <c r="C1464" s="64"/>
    </row>
    <row r="1465" spans="3:3">
      <c r="C1465" s="64"/>
    </row>
    <row r="1466" spans="3:3">
      <c r="C1466" s="64"/>
    </row>
    <row r="1467" spans="3:3">
      <c r="C1467" s="64"/>
    </row>
    <row r="1468" spans="3:3">
      <c r="C1468" s="64"/>
    </row>
    <row r="1469" spans="3:3">
      <c r="C1469" s="64"/>
    </row>
    <row r="1470" spans="3:3">
      <c r="C1470" s="64"/>
    </row>
    <row r="1471" spans="3:3">
      <c r="C1471" s="64"/>
    </row>
    <row r="1472" spans="3:3">
      <c r="C1472" s="64"/>
    </row>
    <row r="1473" spans="3:3">
      <c r="C1473" s="64"/>
    </row>
    <row r="1474" spans="3:3">
      <c r="C1474" s="64"/>
    </row>
    <row r="1475" spans="3:3">
      <c r="C1475" s="64"/>
    </row>
    <row r="1476" spans="3:3">
      <c r="C1476" s="64"/>
    </row>
    <row r="1477" spans="3:3">
      <c r="C1477" s="64"/>
    </row>
    <row r="1478" spans="3:3">
      <c r="C1478" s="64"/>
    </row>
    <row r="1479" spans="3:3">
      <c r="C1479" s="64"/>
    </row>
    <row r="1480" spans="3:3">
      <c r="C1480" s="64"/>
    </row>
    <row r="1481" spans="3:3">
      <c r="C1481" s="64"/>
    </row>
    <row r="1482" spans="3:3">
      <c r="C1482" s="64"/>
    </row>
    <row r="1483" spans="3:3">
      <c r="C1483" s="64"/>
    </row>
    <row r="1484" spans="3:3">
      <c r="C1484" s="64"/>
    </row>
    <row r="1485" spans="3:3">
      <c r="C1485" s="64"/>
    </row>
    <row r="1486" spans="3:3">
      <c r="C1486" s="64"/>
    </row>
    <row r="1487" spans="3:3">
      <c r="C1487" s="64"/>
    </row>
    <row r="1488" spans="3:3">
      <c r="C1488" s="64"/>
    </row>
    <row r="1489" spans="3:3">
      <c r="C1489" s="64"/>
    </row>
    <row r="1490" spans="3:3">
      <c r="C1490" s="64"/>
    </row>
    <row r="1491" spans="3:3">
      <c r="C1491" s="64"/>
    </row>
    <row r="1492" spans="3:3">
      <c r="C1492" s="64"/>
    </row>
    <row r="1493" spans="3:3">
      <c r="C1493" s="64"/>
    </row>
    <row r="1494" spans="3:3">
      <c r="C1494" s="64"/>
    </row>
    <row r="1495" spans="3:3">
      <c r="C1495" s="64"/>
    </row>
    <row r="1496" spans="3:3">
      <c r="C1496" s="64"/>
    </row>
    <row r="1497" spans="3:3">
      <c r="C1497" s="64"/>
    </row>
    <row r="1498" spans="3:3">
      <c r="C1498" s="64"/>
    </row>
    <row r="1499" spans="3:3">
      <c r="C1499" s="64"/>
    </row>
    <row r="1500" spans="3:3">
      <c r="C1500" s="64"/>
    </row>
    <row r="1501" spans="3:3">
      <c r="C1501" s="64"/>
    </row>
    <row r="1502" spans="3:3">
      <c r="C1502" s="64"/>
    </row>
    <row r="1503" spans="3:3">
      <c r="C1503" s="64"/>
    </row>
    <row r="1504" spans="3:3">
      <c r="C1504" s="64"/>
    </row>
    <row r="1505" spans="3:3">
      <c r="C1505" s="64"/>
    </row>
    <row r="1506" spans="3:3">
      <c r="C1506" s="64"/>
    </row>
    <row r="1507" spans="3:3">
      <c r="C1507" s="64"/>
    </row>
    <row r="1508" spans="3:3">
      <c r="C1508" s="64"/>
    </row>
    <row r="1509" spans="3:3">
      <c r="C1509" s="64"/>
    </row>
    <row r="1510" spans="3:3">
      <c r="C1510" s="64"/>
    </row>
    <row r="1511" spans="3:3">
      <c r="C1511" s="64"/>
    </row>
    <row r="1512" spans="3:3">
      <c r="C1512" s="64"/>
    </row>
    <row r="1513" spans="3:3">
      <c r="C1513" s="64"/>
    </row>
    <row r="1514" spans="3:3">
      <c r="C1514" s="64"/>
    </row>
    <row r="1515" spans="3:3">
      <c r="C1515" s="64"/>
    </row>
    <row r="1516" spans="3:3">
      <c r="C1516" s="64"/>
    </row>
    <row r="1517" spans="3:3">
      <c r="C1517" s="64"/>
    </row>
    <row r="1518" spans="3:3">
      <c r="C1518" s="64"/>
    </row>
    <row r="1519" spans="3:3">
      <c r="C1519" s="64"/>
    </row>
    <row r="1520" spans="3:3">
      <c r="C1520" s="64"/>
    </row>
    <row r="1521" spans="3:3">
      <c r="C1521" s="64"/>
    </row>
    <row r="1522" spans="3:3">
      <c r="C1522" s="64"/>
    </row>
    <row r="1523" spans="3:3">
      <c r="C1523" s="64"/>
    </row>
    <row r="1524" spans="3:3">
      <c r="C1524" s="64"/>
    </row>
    <row r="1525" spans="3:3">
      <c r="C1525" s="64"/>
    </row>
    <row r="1526" spans="3:3">
      <c r="C1526" s="64"/>
    </row>
    <row r="1527" spans="3:3">
      <c r="C1527" s="64"/>
    </row>
    <row r="1528" spans="3:3">
      <c r="C1528" s="64"/>
    </row>
    <row r="1529" spans="3:3">
      <c r="C1529" s="64"/>
    </row>
    <row r="1530" spans="3:3">
      <c r="C1530" s="64"/>
    </row>
    <row r="1531" spans="3:3">
      <c r="C1531" s="64"/>
    </row>
    <row r="1532" spans="3:3">
      <c r="C1532" s="64"/>
    </row>
    <row r="1533" spans="3:3">
      <c r="C1533" s="64"/>
    </row>
    <row r="1534" spans="3:3">
      <c r="C1534" s="64"/>
    </row>
    <row r="1535" spans="3:3">
      <c r="C1535" s="64"/>
    </row>
    <row r="1536" spans="3:3">
      <c r="C1536" s="64"/>
    </row>
    <row r="1537" spans="3:3">
      <c r="C1537" s="64"/>
    </row>
    <row r="1538" spans="3:3">
      <c r="C1538" s="64"/>
    </row>
    <row r="1539" spans="3:3">
      <c r="C1539" s="64"/>
    </row>
    <row r="1540" spans="3:3">
      <c r="C1540" s="64"/>
    </row>
    <row r="1541" spans="3:3">
      <c r="C1541" s="64"/>
    </row>
    <row r="1542" spans="3:3">
      <c r="C1542" s="64"/>
    </row>
    <row r="1543" spans="3:3">
      <c r="C1543" s="64"/>
    </row>
    <row r="1544" spans="3:3">
      <c r="C1544" s="64"/>
    </row>
    <row r="1545" spans="3:3">
      <c r="C1545" s="64"/>
    </row>
    <row r="1546" spans="3:3">
      <c r="C1546" s="64"/>
    </row>
    <row r="1547" spans="3:3">
      <c r="C1547" s="64"/>
    </row>
    <row r="1548" spans="3:3">
      <c r="C1548" s="64"/>
    </row>
    <row r="1549" spans="3:3">
      <c r="C1549" s="64"/>
    </row>
    <row r="1550" spans="3:3">
      <c r="C1550" s="64"/>
    </row>
    <row r="1551" spans="3:3">
      <c r="C1551" s="64"/>
    </row>
    <row r="1552" spans="3:3">
      <c r="C1552" s="64"/>
    </row>
    <row r="1553" spans="3:3">
      <c r="C1553" s="64"/>
    </row>
    <row r="1554" spans="3:3">
      <c r="C1554" s="64"/>
    </row>
    <row r="1555" spans="3:3">
      <c r="C1555" s="64"/>
    </row>
    <row r="1556" spans="3:3">
      <c r="C1556" s="64"/>
    </row>
    <row r="1557" spans="3:3">
      <c r="C1557" s="64"/>
    </row>
    <row r="1558" spans="3:3">
      <c r="C1558" s="64"/>
    </row>
    <row r="1559" spans="3:3">
      <c r="C1559" s="64"/>
    </row>
    <row r="1560" spans="3:3">
      <c r="C1560" s="64"/>
    </row>
    <row r="1561" spans="3:3">
      <c r="C1561" s="64"/>
    </row>
    <row r="1562" spans="3:3">
      <c r="C1562" s="64"/>
    </row>
    <row r="1563" spans="3:3">
      <c r="C1563" s="64"/>
    </row>
    <row r="1564" spans="3:3">
      <c r="C1564" s="64"/>
    </row>
    <row r="1565" spans="3:3">
      <c r="C1565" s="64"/>
    </row>
    <row r="1566" spans="3:3">
      <c r="C1566" s="64"/>
    </row>
    <row r="1567" spans="3:3">
      <c r="C1567" s="64"/>
    </row>
    <row r="1568" spans="3:3">
      <c r="C1568" s="64"/>
    </row>
    <row r="1569" spans="3:3">
      <c r="C1569" s="64"/>
    </row>
    <row r="1570" spans="3:3">
      <c r="C1570" s="64"/>
    </row>
    <row r="1571" spans="3:3">
      <c r="C1571" s="64"/>
    </row>
    <row r="1572" spans="3:3">
      <c r="C1572" s="64"/>
    </row>
    <row r="1573" spans="3:3">
      <c r="C1573" s="64"/>
    </row>
    <row r="1574" spans="3:3">
      <c r="C1574" s="64"/>
    </row>
    <row r="1575" spans="3:3">
      <c r="C1575" s="64"/>
    </row>
    <row r="1576" spans="3:3">
      <c r="C1576" s="64"/>
    </row>
    <row r="1577" spans="3:3">
      <c r="C1577" s="64"/>
    </row>
    <row r="1578" spans="3:3">
      <c r="C1578" s="64"/>
    </row>
    <row r="1579" spans="3:3">
      <c r="C1579" s="64"/>
    </row>
    <row r="1580" spans="3:3">
      <c r="C1580" s="64"/>
    </row>
    <row r="1581" spans="3:3">
      <c r="C1581" s="64"/>
    </row>
    <row r="1582" spans="3:3">
      <c r="C1582" s="64"/>
    </row>
    <row r="1583" spans="3:3">
      <c r="C1583" s="64"/>
    </row>
    <row r="1584" spans="3:3">
      <c r="C1584" s="64"/>
    </row>
    <row r="1585" spans="3:3">
      <c r="C1585" s="64"/>
    </row>
    <row r="1586" spans="3:3">
      <c r="C1586" s="64"/>
    </row>
    <row r="1587" spans="3:3">
      <c r="C1587" s="64"/>
    </row>
    <row r="1588" spans="3:3">
      <c r="C1588" s="64"/>
    </row>
    <row r="1589" spans="3:3">
      <c r="C1589" s="64"/>
    </row>
    <row r="1590" spans="3:3">
      <c r="C1590" s="64"/>
    </row>
    <row r="1591" spans="3:3">
      <c r="C1591" s="64"/>
    </row>
    <row r="1592" spans="3:3">
      <c r="C1592" s="64"/>
    </row>
    <row r="1593" spans="3:3">
      <c r="C1593" s="64"/>
    </row>
    <row r="1594" spans="3:3">
      <c r="C1594" s="64"/>
    </row>
    <row r="1595" spans="3:3">
      <c r="C1595" s="64"/>
    </row>
    <row r="1596" spans="3:3">
      <c r="C1596" s="64"/>
    </row>
    <row r="1597" spans="3:3">
      <c r="C1597" s="64"/>
    </row>
    <row r="1598" spans="3:3">
      <c r="C1598" s="64"/>
    </row>
    <row r="1599" spans="3:3">
      <c r="C1599" s="64"/>
    </row>
    <row r="1600" spans="3:3">
      <c r="C1600" s="64"/>
    </row>
    <row r="1601" spans="3:3">
      <c r="C1601" s="64"/>
    </row>
    <row r="1602" spans="3:3">
      <c r="C1602" s="64"/>
    </row>
    <row r="1603" spans="3:3">
      <c r="C1603" s="64"/>
    </row>
    <row r="1604" spans="3:3">
      <c r="C1604" s="64"/>
    </row>
    <row r="1605" spans="3:3">
      <c r="C1605" s="64"/>
    </row>
    <row r="1606" spans="3:3">
      <c r="C1606" s="64"/>
    </row>
    <row r="1607" spans="3:3">
      <c r="C1607" s="64"/>
    </row>
    <row r="1608" spans="3:3">
      <c r="C1608" s="64"/>
    </row>
    <row r="1609" spans="3:3">
      <c r="C1609" s="64"/>
    </row>
    <row r="1610" spans="3:3">
      <c r="C1610" s="64"/>
    </row>
    <row r="1611" spans="3:3">
      <c r="C1611" s="64"/>
    </row>
    <row r="1612" spans="3:3">
      <c r="C1612" s="64"/>
    </row>
    <row r="1613" spans="3:3">
      <c r="C1613" s="64"/>
    </row>
    <row r="1614" spans="3:3">
      <c r="C1614" s="64"/>
    </row>
    <row r="1615" spans="3:3">
      <c r="C1615" s="64"/>
    </row>
    <row r="1616" spans="3:3">
      <c r="C1616" s="64"/>
    </row>
    <row r="1617" spans="3:3">
      <c r="C1617" s="64"/>
    </row>
    <row r="1618" spans="3:3">
      <c r="C1618" s="64"/>
    </row>
    <row r="1619" spans="3:3">
      <c r="C1619" s="64"/>
    </row>
    <row r="1620" spans="3:3">
      <c r="C1620" s="64"/>
    </row>
    <row r="1621" spans="3:3">
      <c r="C1621" s="64"/>
    </row>
    <row r="1622" spans="3:3">
      <c r="C1622" s="64"/>
    </row>
    <row r="1623" spans="3:3">
      <c r="C1623" s="64"/>
    </row>
    <row r="1624" spans="3:3">
      <c r="C1624" s="64"/>
    </row>
    <row r="1625" spans="3:3">
      <c r="C1625" s="64"/>
    </row>
    <row r="1626" spans="3:3">
      <c r="C1626" s="64"/>
    </row>
    <row r="1627" spans="3:3">
      <c r="C1627" s="64"/>
    </row>
    <row r="1628" spans="3:3">
      <c r="C1628" s="64"/>
    </row>
    <row r="1629" spans="3:3">
      <c r="C1629" s="64"/>
    </row>
    <row r="1630" spans="3:3">
      <c r="C1630" s="64"/>
    </row>
    <row r="1631" spans="3:3">
      <c r="C1631" s="64"/>
    </row>
    <row r="1632" spans="3:3">
      <c r="C1632" s="64"/>
    </row>
    <row r="1633" spans="3:3">
      <c r="C1633" s="64"/>
    </row>
    <row r="1634" spans="3:3">
      <c r="C1634" s="64"/>
    </row>
    <row r="1635" spans="3:3">
      <c r="C1635" s="64"/>
    </row>
    <row r="1636" spans="3:3">
      <c r="C1636" s="64"/>
    </row>
    <row r="1637" spans="3:3">
      <c r="C1637" s="64"/>
    </row>
    <row r="1638" spans="3:3">
      <c r="C1638" s="64"/>
    </row>
    <row r="1639" spans="3:3">
      <c r="C1639" s="64"/>
    </row>
    <row r="1640" spans="3:3">
      <c r="C1640" s="64"/>
    </row>
    <row r="1641" spans="3:3">
      <c r="C1641" s="64"/>
    </row>
    <row r="1642" spans="3:3">
      <c r="C1642" s="64"/>
    </row>
    <row r="1643" spans="3:3">
      <c r="C1643" s="64"/>
    </row>
    <row r="1644" spans="3:3">
      <c r="C1644" s="64"/>
    </row>
    <row r="1645" spans="3:3">
      <c r="C1645" s="64"/>
    </row>
    <row r="1646" spans="3:3">
      <c r="C1646" s="64"/>
    </row>
    <row r="1647" spans="3:3">
      <c r="C1647" s="64"/>
    </row>
    <row r="1648" spans="3:3">
      <c r="C1648" s="64"/>
    </row>
    <row r="1649" spans="3:3">
      <c r="C1649" s="64"/>
    </row>
    <row r="1650" spans="3:3">
      <c r="C1650" s="64"/>
    </row>
    <row r="1651" spans="3:3">
      <c r="C1651" s="64"/>
    </row>
    <row r="1652" spans="3:3">
      <c r="C1652" s="64"/>
    </row>
    <row r="1653" spans="3:3">
      <c r="C1653" s="64"/>
    </row>
    <row r="1654" spans="3:3">
      <c r="C1654" s="64"/>
    </row>
    <row r="1655" spans="3:3">
      <c r="C1655" s="64"/>
    </row>
    <row r="1656" spans="3:3">
      <c r="C1656" s="64"/>
    </row>
    <row r="1657" spans="3:3">
      <c r="C1657" s="64"/>
    </row>
    <row r="1658" spans="3:3">
      <c r="C1658" s="64"/>
    </row>
    <row r="1659" spans="3:3">
      <c r="C1659" s="64"/>
    </row>
    <row r="1660" spans="3:3">
      <c r="C1660" s="64"/>
    </row>
    <row r="1661" spans="3:3">
      <c r="C1661" s="64"/>
    </row>
    <row r="1662" spans="3:3">
      <c r="C1662" s="64"/>
    </row>
    <row r="1663" spans="3:3">
      <c r="C1663" s="64"/>
    </row>
    <row r="1664" spans="3:3">
      <c r="C1664" s="64"/>
    </row>
    <row r="1665" spans="3:3">
      <c r="C1665" s="64"/>
    </row>
    <row r="1666" spans="3:3">
      <c r="C1666" s="64"/>
    </row>
    <row r="1667" spans="3:3">
      <c r="C1667" s="64"/>
    </row>
    <row r="1668" spans="3:3">
      <c r="C1668" s="64"/>
    </row>
    <row r="1669" spans="3:3">
      <c r="C1669" s="64"/>
    </row>
    <row r="1670" spans="3:3">
      <c r="C1670" s="64"/>
    </row>
    <row r="1671" spans="3:3">
      <c r="C1671" s="64"/>
    </row>
    <row r="1672" spans="3:3">
      <c r="C1672" s="64"/>
    </row>
    <row r="1673" spans="3:3">
      <c r="C1673" s="64"/>
    </row>
    <row r="1674" spans="3:3">
      <c r="C1674" s="64"/>
    </row>
    <row r="1675" spans="3:3">
      <c r="C1675" s="64"/>
    </row>
    <row r="1676" spans="3:3">
      <c r="C1676" s="64"/>
    </row>
    <row r="1677" spans="3:3">
      <c r="C1677" s="64"/>
    </row>
    <row r="1678" spans="3:3">
      <c r="C1678" s="64"/>
    </row>
    <row r="1679" spans="3:3">
      <c r="C1679" s="64"/>
    </row>
    <row r="1680" spans="3:3">
      <c r="C1680" s="64"/>
    </row>
    <row r="1681" spans="3:3">
      <c r="C1681" s="64"/>
    </row>
    <row r="1682" spans="3:3">
      <c r="C1682" s="64"/>
    </row>
    <row r="1683" spans="3:3">
      <c r="C1683" s="64"/>
    </row>
    <row r="1684" spans="3:3">
      <c r="C1684" s="64"/>
    </row>
    <row r="1685" spans="3:3">
      <c r="C1685" s="64"/>
    </row>
    <row r="1686" spans="3:3">
      <c r="C1686" s="64"/>
    </row>
    <row r="1687" spans="3:3">
      <c r="C1687" s="64"/>
    </row>
    <row r="1688" spans="3:3">
      <c r="C1688" s="64"/>
    </row>
    <row r="1689" spans="3:3">
      <c r="C1689" s="64"/>
    </row>
    <row r="1690" spans="3:3">
      <c r="C1690" s="64"/>
    </row>
    <row r="1691" spans="3:3">
      <c r="C1691" s="64"/>
    </row>
    <row r="1692" spans="3:3">
      <c r="C1692" s="64"/>
    </row>
    <row r="1693" spans="3:3">
      <c r="C1693" s="64"/>
    </row>
    <row r="1694" spans="3:3">
      <c r="C1694" s="64"/>
    </row>
    <row r="1695" spans="3:3">
      <c r="C1695" s="64"/>
    </row>
    <row r="1696" spans="3:3">
      <c r="C1696" s="64"/>
    </row>
    <row r="1697" spans="3:3">
      <c r="C1697" s="64"/>
    </row>
    <row r="1698" spans="3:3">
      <c r="C1698" s="64"/>
    </row>
    <row r="1699" spans="3:3">
      <c r="C1699" s="64"/>
    </row>
    <row r="1700" spans="3:3">
      <c r="C1700" s="64"/>
    </row>
    <row r="1701" spans="3:3">
      <c r="C1701" s="64"/>
    </row>
    <row r="1702" spans="3:3">
      <c r="C1702" s="64"/>
    </row>
    <row r="1703" spans="3:3">
      <c r="C1703" s="64"/>
    </row>
    <row r="1704" spans="3:3">
      <c r="C1704" s="64"/>
    </row>
    <row r="1705" spans="3:3">
      <c r="C1705" s="64"/>
    </row>
    <row r="1706" spans="3:3">
      <c r="C1706" s="64"/>
    </row>
    <row r="1707" spans="3:3">
      <c r="C1707" s="64"/>
    </row>
    <row r="1708" spans="3:3">
      <c r="C1708" s="64"/>
    </row>
    <row r="1709" spans="3:3">
      <c r="C1709" s="64"/>
    </row>
    <row r="1710" spans="3:3">
      <c r="C1710" s="64"/>
    </row>
    <row r="1711" spans="3:3">
      <c r="C1711" s="64"/>
    </row>
    <row r="1712" spans="3:3">
      <c r="C1712" s="64"/>
    </row>
    <row r="1713" spans="3:3">
      <c r="C1713" s="64"/>
    </row>
    <row r="1714" spans="3:3">
      <c r="C1714" s="64"/>
    </row>
    <row r="1715" spans="3:3">
      <c r="C1715" s="64"/>
    </row>
    <row r="1716" spans="3:3">
      <c r="C1716" s="64"/>
    </row>
    <row r="1717" spans="3:3">
      <c r="C1717" s="64"/>
    </row>
    <row r="1718" spans="3:3">
      <c r="C1718" s="64"/>
    </row>
    <row r="1719" spans="3:3">
      <c r="C1719" s="64"/>
    </row>
    <row r="1720" spans="3:3">
      <c r="C1720" s="64"/>
    </row>
    <row r="1721" spans="3:3">
      <c r="C1721" s="64"/>
    </row>
    <row r="1722" spans="3:3">
      <c r="C1722" s="64"/>
    </row>
    <row r="1723" spans="3:3">
      <c r="C1723" s="64"/>
    </row>
    <row r="1724" spans="3:3">
      <c r="C1724" s="64"/>
    </row>
    <row r="1725" spans="3:3">
      <c r="C1725" s="64"/>
    </row>
    <row r="1726" spans="3:3">
      <c r="C1726" s="64"/>
    </row>
    <row r="1727" spans="3:3">
      <c r="C1727" s="64"/>
    </row>
    <row r="1728" spans="3:3">
      <c r="C1728" s="64"/>
    </row>
    <row r="1729" spans="3:3">
      <c r="C1729" s="64"/>
    </row>
    <row r="1730" spans="3:3">
      <c r="C1730" s="64"/>
    </row>
    <row r="1731" spans="3:3">
      <c r="C1731" s="64"/>
    </row>
    <row r="1732" spans="3:3">
      <c r="C1732" s="64"/>
    </row>
    <row r="1733" spans="3:3">
      <c r="C1733" s="64"/>
    </row>
    <row r="1734" spans="3:3">
      <c r="C1734" s="64"/>
    </row>
    <row r="1735" spans="3:3">
      <c r="C1735" s="64"/>
    </row>
    <row r="1736" spans="3:3">
      <c r="C1736" s="64"/>
    </row>
    <row r="1737" spans="3:3">
      <c r="C1737" s="64"/>
    </row>
    <row r="1738" spans="3:3">
      <c r="C1738" s="64"/>
    </row>
    <row r="1739" spans="3:3">
      <c r="C1739" s="64"/>
    </row>
    <row r="1740" spans="3:3">
      <c r="C1740" s="64"/>
    </row>
    <row r="1741" spans="3:3">
      <c r="C1741" s="64"/>
    </row>
    <row r="1742" spans="3:3">
      <c r="C1742" s="64"/>
    </row>
    <row r="1743" spans="3:3">
      <c r="C1743" s="64"/>
    </row>
    <row r="1744" spans="3:3">
      <c r="C1744" s="64"/>
    </row>
    <row r="1745" spans="3:3">
      <c r="C1745" s="64"/>
    </row>
    <row r="1746" spans="3:3">
      <c r="C1746" s="64"/>
    </row>
    <row r="1747" spans="3:3">
      <c r="C1747" s="64"/>
    </row>
    <row r="1748" spans="3:3">
      <c r="C1748" s="64"/>
    </row>
    <row r="1749" spans="3:3">
      <c r="C1749" s="64"/>
    </row>
    <row r="1750" spans="3:3">
      <c r="C1750" s="64"/>
    </row>
    <row r="1751" spans="3:3">
      <c r="C1751" s="64"/>
    </row>
    <row r="1752" spans="3:3">
      <c r="C1752" s="64"/>
    </row>
    <row r="1753" spans="3:3">
      <c r="C1753" s="64"/>
    </row>
    <row r="1754" spans="3:3">
      <c r="C1754" s="64"/>
    </row>
    <row r="1755" spans="3:3">
      <c r="C1755" s="64"/>
    </row>
    <row r="1756" spans="3:3">
      <c r="C1756" s="64"/>
    </row>
    <row r="1757" spans="3:3">
      <c r="C1757" s="64"/>
    </row>
    <row r="1758" spans="3:3">
      <c r="C1758" s="64"/>
    </row>
    <row r="1759" spans="3:3">
      <c r="C1759" s="64"/>
    </row>
    <row r="1760" spans="3:3">
      <c r="C1760" s="64"/>
    </row>
    <row r="1761" spans="3:3">
      <c r="C1761" s="64"/>
    </row>
    <row r="1762" spans="3:3">
      <c r="C1762" s="64"/>
    </row>
    <row r="1763" spans="3:3">
      <c r="C1763" s="64"/>
    </row>
    <row r="1764" spans="3:3">
      <c r="C1764" s="64"/>
    </row>
    <row r="1765" spans="3:3">
      <c r="C1765" s="64"/>
    </row>
    <row r="1766" spans="3:3">
      <c r="C1766" s="64"/>
    </row>
    <row r="1767" spans="3:3">
      <c r="C1767" s="64"/>
    </row>
    <row r="1768" spans="3:3">
      <c r="C1768" s="64"/>
    </row>
    <row r="1769" spans="3:3">
      <c r="C1769" s="64"/>
    </row>
    <row r="1770" spans="3:3">
      <c r="C1770" s="64"/>
    </row>
    <row r="1771" spans="3:3">
      <c r="C1771" s="64"/>
    </row>
    <row r="1772" spans="3:3">
      <c r="C1772" s="64"/>
    </row>
    <row r="1773" spans="3:3">
      <c r="C1773" s="64"/>
    </row>
    <row r="1774" spans="3:3">
      <c r="C1774" s="64"/>
    </row>
    <row r="1775" spans="3:3">
      <c r="C1775" s="64"/>
    </row>
    <row r="1776" spans="3:3">
      <c r="C1776" s="64"/>
    </row>
    <row r="1777" spans="3:3">
      <c r="C1777" s="64"/>
    </row>
    <row r="1778" spans="3:3">
      <c r="C1778" s="64"/>
    </row>
    <row r="1779" spans="3:3">
      <c r="C1779" s="64"/>
    </row>
    <row r="1780" spans="3:3">
      <c r="C1780" s="64"/>
    </row>
    <row r="1781" spans="3:3">
      <c r="C1781" s="64"/>
    </row>
    <row r="1782" spans="3:3">
      <c r="C1782" s="64"/>
    </row>
    <row r="1783" spans="3:3">
      <c r="C1783" s="64"/>
    </row>
    <row r="1784" spans="3:3">
      <c r="C1784" s="64"/>
    </row>
    <row r="1785" spans="3:3">
      <c r="C1785" s="64"/>
    </row>
    <row r="1786" spans="3:3">
      <c r="C1786" s="64"/>
    </row>
    <row r="1787" spans="3:3">
      <c r="C1787" s="64"/>
    </row>
    <row r="1788" spans="3:3">
      <c r="C1788" s="64"/>
    </row>
    <row r="1789" spans="3:3">
      <c r="C1789" s="64"/>
    </row>
    <row r="1790" spans="3:3">
      <c r="C1790" s="64"/>
    </row>
    <row r="1791" spans="3:3">
      <c r="C1791" s="64"/>
    </row>
    <row r="1792" spans="3:3">
      <c r="C1792" s="64"/>
    </row>
    <row r="1793" spans="3:3">
      <c r="C1793" s="64"/>
    </row>
    <row r="1794" spans="3:3">
      <c r="C1794" s="64"/>
    </row>
    <row r="1795" spans="3:3">
      <c r="C1795" s="64"/>
    </row>
    <row r="1796" spans="3:3">
      <c r="C1796" s="64"/>
    </row>
    <row r="1797" spans="3:3">
      <c r="C1797" s="64"/>
    </row>
    <row r="1798" spans="3:3">
      <c r="C1798" s="64"/>
    </row>
    <row r="1799" spans="3:3">
      <c r="C1799" s="64"/>
    </row>
    <row r="1800" spans="3:3">
      <c r="C1800" s="64"/>
    </row>
    <row r="1801" spans="3:3">
      <c r="C1801" s="64"/>
    </row>
    <row r="1802" spans="3:3">
      <c r="C1802" s="64"/>
    </row>
    <row r="1803" spans="3:3">
      <c r="C1803" s="64"/>
    </row>
    <row r="1804" spans="3:3">
      <c r="C1804" s="64"/>
    </row>
    <row r="1805" spans="3:3">
      <c r="C1805" s="64"/>
    </row>
    <row r="1806" spans="3:3">
      <c r="C1806" s="64"/>
    </row>
    <row r="1807" spans="3:3">
      <c r="C1807" s="64"/>
    </row>
    <row r="1808" spans="3:3">
      <c r="C1808" s="64"/>
    </row>
    <row r="1809" spans="3:3">
      <c r="C1809" s="64"/>
    </row>
    <row r="1810" spans="3:3">
      <c r="C1810" s="64"/>
    </row>
    <row r="1811" spans="3:3">
      <c r="C1811" s="64"/>
    </row>
    <row r="1812" spans="3:3">
      <c r="C1812" s="64"/>
    </row>
    <row r="1813" spans="3:3">
      <c r="C1813" s="64"/>
    </row>
    <row r="1814" spans="3:3">
      <c r="C1814" s="64"/>
    </row>
    <row r="1815" spans="3:3">
      <c r="C1815" s="64"/>
    </row>
    <row r="1816" spans="3:3">
      <c r="C1816" s="64"/>
    </row>
    <row r="1817" spans="3:3">
      <c r="C1817" s="64"/>
    </row>
    <row r="1818" spans="3:3">
      <c r="C1818" s="64"/>
    </row>
    <row r="1819" spans="3:3">
      <c r="C1819" s="64"/>
    </row>
    <row r="1820" spans="3:3">
      <c r="C1820" s="64"/>
    </row>
    <row r="1821" spans="3:3">
      <c r="C1821" s="64"/>
    </row>
    <row r="1822" spans="3:3">
      <c r="C1822" s="64"/>
    </row>
    <row r="1823" spans="3:3">
      <c r="C1823" s="64"/>
    </row>
    <row r="1824" spans="3:3">
      <c r="C1824" s="64"/>
    </row>
    <row r="1825" spans="3:3">
      <c r="C1825" s="64"/>
    </row>
    <row r="1826" spans="3:3">
      <c r="C1826" s="64"/>
    </row>
    <row r="1827" spans="3:3">
      <c r="C1827" s="64"/>
    </row>
    <row r="1828" spans="3:3">
      <c r="C1828" s="64"/>
    </row>
    <row r="1829" spans="3:3">
      <c r="C1829" s="64"/>
    </row>
    <row r="1830" spans="3:3">
      <c r="C1830" s="64"/>
    </row>
    <row r="1831" spans="3:3">
      <c r="C1831" s="64"/>
    </row>
    <row r="1832" spans="3:3">
      <c r="C1832" s="64"/>
    </row>
    <row r="1833" spans="3:3">
      <c r="C1833" s="64"/>
    </row>
    <row r="1834" spans="3:3">
      <c r="C1834" s="64"/>
    </row>
    <row r="1835" spans="3:3">
      <c r="C1835" s="64"/>
    </row>
    <row r="1836" spans="3:3">
      <c r="C1836" s="64"/>
    </row>
    <row r="1837" spans="3:3">
      <c r="C1837" s="64"/>
    </row>
    <row r="1838" spans="3:3">
      <c r="C1838" s="64"/>
    </row>
    <row r="1839" spans="3:3">
      <c r="C1839" s="64"/>
    </row>
    <row r="1840" spans="3:3">
      <c r="C1840" s="64"/>
    </row>
    <row r="1841" spans="3:3">
      <c r="C1841" s="64"/>
    </row>
    <row r="1842" spans="3:3">
      <c r="C1842" s="64"/>
    </row>
    <row r="1843" spans="3:3">
      <c r="C1843" s="64"/>
    </row>
    <row r="1844" spans="3:3">
      <c r="C1844" s="64"/>
    </row>
    <row r="1845" spans="3:3">
      <c r="C1845" s="64"/>
    </row>
    <row r="1846" spans="3:3">
      <c r="C1846" s="64"/>
    </row>
    <row r="1847" spans="3:3">
      <c r="C1847" s="64"/>
    </row>
    <row r="1848" spans="3:3">
      <c r="C1848" s="64"/>
    </row>
    <row r="1849" spans="3:3">
      <c r="C1849" s="64"/>
    </row>
    <row r="1850" spans="3:3">
      <c r="C1850" s="64"/>
    </row>
    <row r="1851" spans="3:3">
      <c r="C1851" s="64"/>
    </row>
    <row r="1852" spans="3:3">
      <c r="C1852" s="64"/>
    </row>
    <row r="1853" spans="3:3">
      <c r="C1853" s="64"/>
    </row>
    <row r="1854" spans="3:3">
      <c r="C1854" s="64"/>
    </row>
    <row r="1855" spans="3:3">
      <c r="C1855" s="64"/>
    </row>
    <row r="1856" spans="3:3">
      <c r="C1856" s="64"/>
    </row>
    <row r="1857" spans="3:3">
      <c r="C1857" s="64"/>
    </row>
    <row r="1858" spans="3:3">
      <c r="C1858" s="64"/>
    </row>
    <row r="1859" spans="3:3">
      <c r="C1859" s="64"/>
    </row>
    <row r="1860" spans="3:3">
      <c r="C1860" s="64"/>
    </row>
    <row r="1861" spans="3:3">
      <c r="C1861" s="64"/>
    </row>
    <row r="1862" spans="3:3">
      <c r="C1862" s="64"/>
    </row>
    <row r="1863" spans="3:3">
      <c r="C1863" s="64"/>
    </row>
    <row r="1864" spans="3:3">
      <c r="C1864" s="64"/>
    </row>
    <row r="1865" spans="3:3">
      <c r="C1865" s="64"/>
    </row>
    <row r="1866" spans="3:3">
      <c r="C1866" s="64"/>
    </row>
    <row r="1867" spans="3:3">
      <c r="C1867" s="64"/>
    </row>
    <row r="1868" spans="3:3">
      <c r="C1868" s="64"/>
    </row>
    <row r="1869" spans="3:3">
      <c r="C1869" s="64"/>
    </row>
    <row r="1870" spans="3:3">
      <c r="C1870" s="64"/>
    </row>
    <row r="1871" spans="3:3">
      <c r="C1871" s="64"/>
    </row>
    <row r="1872" spans="3:3">
      <c r="C1872" s="64"/>
    </row>
    <row r="1873" spans="3:3">
      <c r="C1873" s="64"/>
    </row>
    <row r="1874" spans="3:3">
      <c r="C1874" s="64"/>
    </row>
    <row r="1875" spans="3:3">
      <c r="C1875" s="64"/>
    </row>
    <row r="1876" spans="3:3">
      <c r="C1876" s="64"/>
    </row>
    <row r="1877" spans="3:3">
      <c r="C1877" s="64"/>
    </row>
    <row r="1878" spans="3:3">
      <c r="C1878" s="64"/>
    </row>
    <row r="1879" spans="3:3">
      <c r="C1879" s="64"/>
    </row>
    <row r="1880" spans="3:3">
      <c r="C1880" s="64"/>
    </row>
    <row r="1881" spans="3:3">
      <c r="C1881" s="64"/>
    </row>
    <row r="1882" spans="3:3">
      <c r="C1882" s="64"/>
    </row>
    <row r="1883" spans="3:3">
      <c r="C1883" s="64"/>
    </row>
    <row r="1884" spans="3:3">
      <c r="C1884" s="64"/>
    </row>
    <row r="1885" spans="3:3">
      <c r="C1885" s="64"/>
    </row>
    <row r="1886" spans="3:3">
      <c r="C1886" s="64"/>
    </row>
    <row r="1887" spans="3:3">
      <c r="C1887" s="64"/>
    </row>
    <row r="1888" spans="3:3">
      <c r="C1888" s="64"/>
    </row>
    <row r="1889" spans="3:3">
      <c r="C1889" s="64"/>
    </row>
    <row r="1890" spans="3:3">
      <c r="C1890" s="64"/>
    </row>
    <row r="1891" spans="3:3">
      <c r="C1891" s="64"/>
    </row>
    <row r="1892" spans="3:3">
      <c r="C1892" s="64"/>
    </row>
    <row r="1893" spans="3:3">
      <c r="C1893" s="64"/>
    </row>
    <row r="1894" spans="3:3">
      <c r="C1894" s="64"/>
    </row>
    <row r="1895" spans="3:3">
      <c r="C1895" s="64"/>
    </row>
    <row r="1896" spans="3:3">
      <c r="C1896" s="64"/>
    </row>
    <row r="1897" spans="3:3">
      <c r="C1897" s="64"/>
    </row>
    <row r="1898" spans="3:3">
      <c r="C1898" s="64"/>
    </row>
    <row r="1899" spans="3:3">
      <c r="C1899" s="64"/>
    </row>
    <row r="1900" spans="3:3">
      <c r="C1900" s="64"/>
    </row>
    <row r="1901" spans="3:3">
      <c r="C1901" s="64"/>
    </row>
    <row r="1902" spans="3:3">
      <c r="C1902" s="64"/>
    </row>
    <row r="1903" spans="3:3">
      <c r="C1903" s="64"/>
    </row>
    <row r="1904" spans="3:3">
      <c r="C1904" s="64"/>
    </row>
    <row r="1905" spans="3:3">
      <c r="C1905" s="64"/>
    </row>
    <row r="1906" spans="3:3">
      <c r="C1906" s="64"/>
    </row>
    <row r="1907" spans="3:3">
      <c r="C1907" s="64"/>
    </row>
    <row r="1908" spans="3:3">
      <c r="C1908" s="64"/>
    </row>
    <row r="1909" spans="3:3">
      <c r="C1909" s="64"/>
    </row>
    <row r="1910" spans="3:3">
      <c r="C1910" s="64"/>
    </row>
    <row r="1911" spans="3:3">
      <c r="C1911" s="64"/>
    </row>
    <row r="1912" spans="3:3">
      <c r="C1912" s="64"/>
    </row>
    <row r="1913" spans="3:3">
      <c r="C1913" s="64"/>
    </row>
    <row r="1914" spans="3:3">
      <c r="C1914" s="64"/>
    </row>
    <row r="1915" spans="3:3">
      <c r="C1915" s="64"/>
    </row>
    <row r="1916" spans="3:3">
      <c r="C1916" s="64"/>
    </row>
    <row r="1917" spans="3:3">
      <c r="C1917" s="64"/>
    </row>
    <row r="1918" spans="3:3">
      <c r="C1918" s="64"/>
    </row>
    <row r="1919" spans="3:3">
      <c r="C1919" s="64"/>
    </row>
    <row r="1920" spans="3:3">
      <c r="C1920" s="64"/>
    </row>
    <row r="1921" spans="3:3">
      <c r="C1921" s="64"/>
    </row>
    <row r="1922" spans="3:3">
      <c r="C1922" s="64"/>
    </row>
    <row r="1923" spans="3:3">
      <c r="C1923" s="64"/>
    </row>
    <row r="1924" spans="3:3">
      <c r="C1924" s="64"/>
    </row>
    <row r="1925" spans="3:3">
      <c r="C1925" s="64"/>
    </row>
    <row r="1926" spans="3:3">
      <c r="C1926" s="64"/>
    </row>
    <row r="1927" spans="3:3">
      <c r="C1927" s="64"/>
    </row>
    <row r="1928" spans="3:3">
      <c r="C1928" s="64"/>
    </row>
    <row r="1929" spans="3:3">
      <c r="C1929" s="64"/>
    </row>
    <row r="1930" spans="3:3">
      <c r="C1930" s="64"/>
    </row>
    <row r="1931" spans="3:3">
      <c r="C1931" s="64"/>
    </row>
    <row r="1932" spans="3:3">
      <c r="C1932" s="64"/>
    </row>
    <row r="1933" spans="3:3">
      <c r="C1933" s="64"/>
    </row>
    <row r="1934" spans="3:3">
      <c r="C1934" s="64"/>
    </row>
    <row r="1935" spans="3:3">
      <c r="C1935" s="64"/>
    </row>
    <row r="1936" spans="3:3">
      <c r="C1936" s="64"/>
    </row>
    <row r="1937" spans="3:3">
      <c r="C1937" s="64"/>
    </row>
    <row r="1938" spans="3:3">
      <c r="C1938" s="64"/>
    </row>
    <row r="1939" spans="3:3">
      <c r="C1939" s="64"/>
    </row>
    <row r="1940" spans="3:3">
      <c r="C1940" s="64"/>
    </row>
    <row r="1941" spans="3:3">
      <c r="C1941" s="64"/>
    </row>
    <row r="1942" spans="3:3">
      <c r="C1942" s="64"/>
    </row>
    <row r="1943" spans="3:3">
      <c r="C1943" s="64"/>
    </row>
    <row r="1944" spans="3:3">
      <c r="C1944" s="64"/>
    </row>
    <row r="1945" spans="3:3">
      <c r="C1945" s="64"/>
    </row>
    <row r="1946" spans="3:3">
      <c r="C1946" s="64"/>
    </row>
    <row r="1947" spans="3:3">
      <c r="C1947" s="64"/>
    </row>
    <row r="1948" spans="3:3">
      <c r="C1948" s="64"/>
    </row>
    <row r="1949" spans="3:3">
      <c r="C1949" s="64"/>
    </row>
    <row r="1950" spans="3:3">
      <c r="C1950" s="64"/>
    </row>
    <row r="1951" spans="3:3">
      <c r="C1951" s="64"/>
    </row>
    <row r="1952" spans="3:3">
      <c r="C1952" s="64"/>
    </row>
    <row r="1953" spans="3:3">
      <c r="C1953" s="64"/>
    </row>
    <row r="1954" spans="3:3">
      <c r="C1954" s="64"/>
    </row>
    <row r="1955" spans="3:3">
      <c r="C1955" s="64"/>
    </row>
    <row r="1956" spans="3:3">
      <c r="C1956" s="64"/>
    </row>
    <row r="1957" spans="3:3">
      <c r="C1957" s="64"/>
    </row>
    <row r="1958" spans="3:3">
      <c r="C1958" s="64"/>
    </row>
    <row r="1959" spans="3:3">
      <c r="C1959" s="64"/>
    </row>
    <row r="1960" spans="3:3">
      <c r="C1960" s="64"/>
    </row>
    <row r="1961" spans="3:3">
      <c r="C1961" s="64"/>
    </row>
    <row r="1962" spans="3:3">
      <c r="C1962" s="64"/>
    </row>
    <row r="1963" spans="3:3">
      <c r="C1963" s="64"/>
    </row>
    <row r="1964" spans="3:3">
      <c r="C1964" s="64"/>
    </row>
    <row r="1965" spans="3:3">
      <c r="C1965" s="64"/>
    </row>
    <row r="1966" spans="3:3">
      <c r="C1966" s="64"/>
    </row>
    <row r="1967" spans="3:3">
      <c r="C1967" s="64"/>
    </row>
    <row r="1968" spans="3:3">
      <c r="C1968" s="64"/>
    </row>
    <row r="1969" spans="3:3">
      <c r="C1969" s="64"/>
    </row>
    <row r="1970" spans="3:3">
      <c r="C1970" s="64"/>
    </row>
    <row r="1971" spans="3:3">
      <c r="C1971" s="64"/>
    </row>
    <row r="1972" spans="3:3">
      <c r="C1972" s="64"/>
    </row>
    <row r="1973" spans="3:3">
      <c r="C1973" s="64"/>
    </row>
    <row r="1974" spans="3:3">
      <c r="C1974" s="64"/>
    </row>
    <row r="1975" spans="3:3">
      <c r="C1975" s="64"/>
    </row>
    <row r="1976" spans="3:3">
      <c r="C1976" s="64"/>
    </row>
    <row r="1977" spans="3:3">
      <c r="C1977" s="64"/>
    </row>
    <row r="1978" spans="3:3">
      <c r="C1978" s="64"/>
    </row>
    <row r="1979" spans="3:3">
      <c r="C1979" s="64"/>
    </row>
    <row r="1980" spans="3:3">
      <c r="C1980" s="64"/>
    </row>
    <row r="1981" spans="3:3">
      <c r="C1981" s="64"/>
    </row>
    <row r="1982" spans="3:3">
      <c r="C1982" s="64"/>
    </row>
    <row r="1983" spans="3:3">
      <c r="C1983" s="64"/>
    </row>
    <row r="1984" spans="3:3">
      <c r="C1984" s="64"/>
    </row>
    <row r="1985" spans="3:3">
      <c r="C1985" s="64"/>
    </row>
    <row r="1986" spans="3:3">
      <c r="C1986" s="64"/>
    </row>
    <row r="1987" spans="3:3">
      <c r="C1987" s="64"/>
    </row>
    <row r="1988" spans="3:3">
      <c r="C1988" s="64"/>
    </row>
    <row r="1989" spans="3:3">
      <c r="C1989" s="64"/>
    </row>
    <row r="1990" spans="3:3">
      <c r="C1990" s="64"/>
    </row>
    <row r="1991" spans="3:3">
      <c r="C1991" s="64"/>
    </row>
    <row r="1992" spans="3:3">
      <c r="C1992" s="64"/>
    </row>
    <row r="1993" spans="3:3">
      <c r="C1993" s="64"/>
    </row>
    <row r="1994" spans="3:3">
      <c r="C1994" s="64"/>
    </row>
    <row r="1995" spans="3:3">
      <c r="C1995" s="64"/>
    </row>
    <row r="1996" spans="3:3">
      <c r="C1996" s="64"/>
    </row>
    <row r="1997" spans="3:3">
      <c r="C1997" s="64"/>
    </row>
    <row r="1998" spans="3:3">
      <c r="C1998" s="64"/>
    </row>
    <row r="1999" spans="3:3">
      <c r="C1999" s="64"/>
    </row>
    <row r="2000" spans="3:3">
      <c r="C2000" s="64"/>
    </row>
    <row r="2001" spans="3:3">
      <c r="C2001" s="64"/>
    </row>
    <row r="2002" spans="3:3">
      <c r="C2002" s="64"/>
    </row>
    <row r="2003" spans="3:3">
      <c r="C2003" s="64"/>
    </row>
    <row r="2004" spans="3:3">
      <c r="C2004" s="64"/>
    </row>
    <row r="2005" spans="3:3">
      <c r="C2005" s="64"/>
    </row>
    <row r="2006" spans="3:3">
      <c r="C2006" s="64"/>
    </row>
    <row r="2007" spans="3:3">
      <c r="C2007" s="64"/>
    </row>
    <row r="2008" spans="3:3">
      <c r="C2008" s="64"/>
    </row>
    <row r="2009" spans="3:3">
      <c r="C2009" s="64"/>
    </row>
    <row r="2010" spans="3:3">
      <c r="C2010" s="64"/>
    </row>
    <row r="2011" spans="3:3">
      <c r="C2011" s="64"/>
    </row>
    <row r="2012" spans="3:3">
      <c r="C2012" s="64"/>
    </row>
    <row r="2013" spans="3:3">
      <c r="C2013" s="64"/>
    </row>
    <row r="2014" spans="3:3">
      <c r="C2014" s="64"/>
    </row>
    <row r="2015" spans="3:3">
      <c r="C2015" s="64"/>
    </row>
    <row r="2016" spans="3:3">
      <c r="C2016" s="64"/>
    </row>
    <row r="2017" spans="3:3">
      <c r="C2017" s="64"/>
    </row>
    <row r="2018" spans="3:3">
      <c r="C2018" s="64"/>
    </row>
    <row r="2019" spans="3:3">
      <c r="C2019" s="64"/>
    </row>
    <row r="2020" spans="3:3">
      <c r="C2020" s="64"/>
    </row>
    <row r="2021" spans="3:3">
      <c r="C2021" s="64"/>
    </row>
    <row r="2022" spans="3:3">
      <c r="C2022" s="64"/>
    </row>
    <row r="2023" spans="3:3">
      <c r="C2023" s="64"/>
    </row>
    <row r="2024" spans="3:3">
      <c r="C2024" s="64"/>
    </row>
    <row r="2025" spans="3:3">
      <c r="C2025" s="64"/>
    </row>
    <row r="2026" spans="3:3">
      <c r="C2026" s="64"/>
    </row>
    <row r="2027" spans="3:3">
      <c r="C2027" s="64"/>
    </row>
    <row r="2028" spans="3:3">
      <c r="C2028" s="64"/>
    </row>
    <row r="2029" spans="3:3">
      <c r="C2029" s="64"/>
    </row>
    <row r="2030" spans="3:3">
      <c r="C2030" s="64"/>
    </row>
    <row r="2031" spans="3:3">
      <c r="C2031" s="64"/>
    </row>
    <row r="2032" spans="3:3">
      <c r="C2032" s="64"/>
    </row>
    <row r="2033" spans="3:3">
      <c r="C2033" s="64"/>
    </row>
    <row r="2034" spans="3:3">
      <c r="C2034" s="64"/>
    </row>
    <row r="2035" spans="3:3">
      <c r="C2035" s="64"/>
    </row>
    <row r="2036" spans="3:3">
      <c r="C2036" s="64"/>
    </row>
    <row r="2037" spans="3:3">
      <c r="C2037" s="64"/>
    </row>
    <row r="2038" spans="3:3">
      <c r="C2038" s="64"/>
    </row>
    <row r="2039" spans="3:3">
      <c r="C2039" s="64"/>
    </row>
    <row r="2040" spans="3:3">
      <c r="C2040" s="64"/>
    </row>
    <row r="2041" spans="3:3">
      <c r="C2041" s="64"/>
    </row>
    <row r="2042" spans="3:3">
      <c r="C2042" s="64"/>
    </row>
    <row r="2043" spans="3:3">
      <c r="C2043" s="64"/>
    </row>
    <row r="2044" spans="3:3">
      <c r="C2044" s="64"/>
    </row>
    <row r="2045" spans="3:3">
      <c r="C2045" s="64"/>
    </row>
    <row r="2046" spans="3:3">
      <c r="C2046" s="64"/>
    </row>
    <row r="2047" spans="3:3">
      <c r="C2047" s="64"/>
    </row>
    <row r="2048" spans="3:3">
      <c r="C2048" s="64"/>
    </row>
    <row r="2049" spans="3:3">
      <c r="C2049" s="64"/>
    </row>
    <row r="2050" spans="3:3">
      <c r="C2050" s="64"/>
    </row>
    <row r="2051" spans="3:3">
      <c r="C2051" s="64"/>
    </row>
    <row r="2052" spans="3:3">
      <c r="C2052" s="64"/>
    </row>
    <row r="2053" spans="3:3">
      <c r="C2053" s="64"/>
    </row>
    <row r="2054" spans="3:3">
      <c r="C2054" s="64"/>
    </row>
    <row r="2055" spans="3:3">
      <c r="C2055" s="64"/>
    </row>
    <row r="2056" spans="3:3">
      <c r="C2056" s="64"/>
    </row>
    <row r="2057" spans="3:3">
      <c r="C2057" s="64"/>
    </row>
    <row r="2058" spans="3:3">
      <c r="C2058" s="64"/>
    </row>
    <row r="2059" spans="3:3">
      <c r="C2059" s="64"/>
    </row>
    <row r="2060" spans="3:3">
      <c r="C2060" s="64"/>
    </row>
    <row r="2061" spans="3:3">
      <c r="C2061" s="64"/>
    </row>
    <row r="2062" spans="3:3">
      <c r="C2062" s="64"/>
    </row>
    <row r="2063" spans="3:3">
      <c r="C2063" s="64"/>
    </row>
    <row r="2064" spans="3:3">
      <c r="C2064" s="64"/>
    </row>
    <row r="2065" spans="3:3">
      <c r="C2065" s="64"/>
    </row>
    <row r="2066" spans="3:3">
      <c r="C2066" s="64"/>
    </row>
    <row r="2067" spans="3:3">
      <c r="C2067" s="64"/>
    </row>
    <row r="2068" spans="3:3">
      <c r="C2068" s="64"/>
    </row>
    <row r="2069" spans="3:3">
      <c r="C2069" s="64"/>
    </row>
    <row r="2070" spans="3:3">
      <c r="C2070" s="64"/>
    </row>
    <row r="2071" spans="3:3">
      <c r="C2071" s="64"/>
    </row>
    <row r="2072" spans="3:3">
      <c r="C2072" s="64"/>
    </row>
    <row r="2073" spans="3:3">
      <c r="C2073" s="64"/>
    </row>
    <row r="2074" spans="3:3">
      <c r="C2074" s="64"/>
    </row>
    <row r="2075" spans="3:3">
      <c r="C2075" s="64"/>
    </row>
    <row r="2076" spans="3:3">
      <c r="C2076" s="64"/>
    </row>
    <row r="2077" spans="3:3">
      <c r="C2077" s="64"/>
    </row>
    <row r="2078" spans="3:3">
      <c r="C2078" s="64"/>
    </row>
    <row r="2079" spans="3:3">
      <c r="C2079" s="64"/>
    </row>
    <row r="2080" spans="3:3">
      <c r="C2080" s="64"/>
    </row>
    <row r="2081" spans="3:3">
      <c r="C2081" s="64"/>
    </row>
    <row r="2082" spans="3:3">
      <c r="C2082" s="64"/>
    </row>
    <row r="2083" spans="3:3">
      <c r="C2083" s="64"/>
    </row>
    <row r="2084" spans="3:3">
      <c r="C2084" s="64"/>
    </row>
    <row r="2085" spans="3:3">
      <c r="C2085" s="64"/>
    </row>
    <row r="2086" spans="3:3">
      <c r="C2086" s="64"/>
    </row>
    <row r="2087" spans="3:3">
      <c r="C2087" s="64"/>
    </row>
    <row r="2088" spans="3:3">
      <c r="C2088" s="64"/>
    </row>
    <row r="2089" spans="3:3">
      <c r="C2089" s="64"/>
    </row>
    <row r="2090" spans="3:3">
      <c r="C2090" s="64"/>
    </row>
    <row r="2091" spans="3:3">
      <c r="C2091" s="64"/>
    </row>
    <row r="2092" spans="3:3">
      <c r="C2092" s="64"/>
    </row>
    <row r="2093" spans="3:3">
      <c r="C2093" s="64"/>
    </row>
    <row r="2094" spans="3:3">
      <c r="C2094" s="64"/>
    </row>
    <row r="2095" spans="3:3">
      <c r="C2095" s="64"/>
    </row>
    <row r="2096" spans="3:3">
      <c r="C2096" s="64"/>
    </row>
    <row r="2097" spans="3:3">
      <c r="C2097" s="64"/>
    </row>
    <row r="2098" spans="3:3">
      <c r="C2098" s="64"/>
    </row>
    <row r="2099" spans="3:3">
      <c r="C2099" s="64"/>
    </row>
    <row r="2100" spans="3:3">
      <c r="C2100" s="64"/>
    </row>
    <row r="2101" spans="3:3">
      <c r="C2101" s="64"/>
    </row>
    <row r="2102" spans="3:3">
      <c r="C2102" s="64"/>
    </row>
    <row r="2103" spans="3:3">
      <c r="C2103" s="64"/>
    </row>
    <row r="2104" spans="3:3">
      <c r="C2104" s="64"/>
    </row>
    <row r="2105" spans="3:3">
      <c r="C2105" s="64"/>
    </row>
    <row r="2106" spans="3:3">
      <c r="C2106" s="64"/>
    </row>
    <row r="2107" spans="3:3">
      <c r="C2107" s="64"/>
    </row>
    <row r="2108" spans="3:3">
      <c r="C2108" s="64"/>
    </row>
    <row r="2109" spans="3:3">
      <c r="C2109" s="64"/>
    </row>
    <row r="2110" spans="3:3">
      <c r="C2110" s="64"/>
    </row>
    <row r="2111" spans="3:3">
      <c r="C2111" s="64"/>
    </row>
    <row r="2112" spans="3:3">
      <c r="C2112" s="64"/>
    </row>
    <row r="2113" spans="3:3">
      <c r="C2113" s="64"/>
    </row>
    <row r="2114" spans="3:3">
      <c r="C2114" s="64"/>
    </row>
    <row r="2115" spans="3:3">
      <c r="C2115" s="64"/>
    </row>
    <row r="2116" spans="3:3">
      <c r="C2116" s="64"/>
    </row>
    <row r="2117" spans="3:3">
      <c r="C2117" s="64"/>
    </row>
    <row r="2118" spans="3:3">
      <c r="C2118" s="64"/>
    </row>
    <row r="2119" spans="3:3">
      <c r="C2119" s="64"/>
    </row>
    <row r="2120" spans="3:3">
      <c r="C2120" s="64"/>
    </row>
    <row r="2121" spans="3:3">
      <c r="C2121" s="64"/>
    </row>
    <row r="2122" spans="3:3">
      <c r="C2122" s="64"/>
    </row>
    <row r="2123" spans="3:3">
      <c r="C2123" s="64"/>
    </row>
    <row r="2124" spans="3:3">
      <c r="C2124" s="64"/>
    </row>
    <row r="2125" spans="3:3">
      <c r="C2125" s="64"/>
    </row>
    <row r="2126" spans="3:3">
      <c r="C2126" s="64"/>
    </row>
    <row r="2127" spans="3:3">
      <c r="C2127" s="64"/>
    </row>
    <row r="2128" spans="3:3">
      <c r="C2128" s="64"/>
    </row>
    <row r="2129" spans="3:3">
      <c r="C2129" s="64"/>
    </row>
    <row r="2130" spans="3:3">
      <c r="C2130" s="64"/>
    </row>
    <row r="2131" spans="3:3">
      <c r="C2131" s="64"/>
    </row>
    <row r="2132" spans="3:3">
      <c r="C2132" s="64"/>
    </row>
    <row r="2133" spans="3:3">
      <c r="C2133" s="64"/>
    </row>
    <row r="2134" spans="3:3">
      <c r="C2134" s="64"/>
    </row>
    <row r="2135" spans="3:3">
      <c r="C2135" s="64"/>
    </row>
    <row r="2136" spans="3:3">
      <c r="C2136" s="64"/>
    </row>
    <row r="2137" spans="3:3">
      <c r="C2137" s="64"/>
    </row>
    <row r="2138" spans="3:3">
      <c r="C2138" s="64"/>
    </row>
    <row r="2139" spans="3:3">
      <c r="C2139" s="64"/>
    </row>
    <row r="2140" spans="3:3">
      <c r="C2140" s="64"/>
    </row>
    <row r="2141" spans="3:3">
      <c r="C2141" s="64"/>
    </row>
    <row r="2142" spans="3:3">
      <c r="C2142" s="64"/>
    </row>
    <row r="2143" spans="3:3">
      <c r="C2143" s="64"/>
    </row>
    <row r="2144" spans="3:3">
      <c r="C2144" s="64"/>
    </row>
    <row r="2145" spans="3:3">
      <c r="C2145" s="64"/>
    </row>
    <row r="2146" spans="3:3">
      <c r="C2146" s="64"/>
    </row>
    <row r="2147" spans="3:3">
      <c r="C2147" s="64"/>
    </row>
    <row r="2148" spans="3:3">
      <c r="C2148" s="64"/>
    </row>
    <row r="2149" spans="3:3">
      <c r="C2149" s="64"/>
    </row>
    <row r="2150" spans="3:3">
      <c r="C2150" s="64"/>
    </row>
    <row r="2151" spans="3:3">
      <c r="C2151" s="64"/>
    </row>
    <row r="2152" spans="3:3">
      <c r="C2152" s="64"/>
    </row>
    <row r="2153" spans="3:3">
      <c r="C2153" s="64"/>
    </row>
    <row r="2154" spans="3:3">
      <c r="C2154" s="64"/>
    </row>
    <row r="2155" spans="3:3">
      <c r="C2155" s="64"/>
    </row>
    <row r="2156" spans="3:3">
      <c r="C2156" s="64"/>
    </row>
    <row r="2157" spans="3:3">
      <c r="C2157" s="64"/>
    </row>
    <row r="2158" spans="3:3">
      <c r="C2158" s="64"/>
    </row>
    <row r="2159" spans="3:3">
      <c r="C2159" s="64"/>
    </row>
    <row r="2160" spans="3:3">
      <c r="C2160" s="64"/>
    </row>
    <row r="2161" spans="3:3">
      <c r="C2161" s="64"/>
    </row>
    <row r="2162" spans="3:3">
      <c r="C2162" s="64"/>
    </row>
    <row r="2163" spans="3:3">
      <c r="C2163" s="64"/>
    </row>
    <row r="2164" spans="3:3">
      <c r="C2164" s="64"/>
    </row>
    <row r="2165" spans="3:3">
      <c r="C2165" s="64"/>
    </row>
    <row r="2166" spans="3:3">
      <c r="C2166" s="64"/>
    </row>
    <row r="2167" spans="3:3">
      <c r="C2167" s="64"/>
    </row>
    <row r="2168" spans="3:3">
      <c r="C2168" s="64"/>
    </row>
    <row r="2169" spans="3:3">
      <c r="C2169" s="64"/>
    </row>
    <row r="2170" spans="3:3">
      <c r="C2170" s="64"/>
    </row>
    <row r="2171" spans="3:3">
      <c r="C2171" s="64"/>
    </row>
    <row r="2172" spans="3:3">
      <c r="C2172" s="64"/>
    </row>
    <row r="2173" spans="3:3">
      <c r="C2173" s="64"/>
    </row>
    <row r="2174" spans="3:3">
      <c r="C2174" s="64"/>
    </row>
    <row r="2175" spans="3:3">
      <c r="C2175" s="64"/>
    </row>
    <row r="2176" spans="3:3">
      <c r="C2176" s="64"/>
    </row>
    <row r="2177" spans="3:3">
      <c r="C2177" s="64"/>
    </row>
    <row r="2178" spans="3:3">
      <c r="C2178" s="64"/>
    </row>
    <row r="2179" spans="3:3">
      <c r="C2179" s="64"/>
    </row>
    <row r="2180" spans="3:3">
      <c r="C2180" s="64"/>
    </row>
    <row r="2181" spans="3:3">
      <c r="C2181" s="64"/>
    </row>
    <row r="2182" spans="3:3">
      <c r="C2182" s="64"/>
    </row>
    <row r="2183" spans="3:3">
      <c r="C2183" s="64"/>
    </row>
    <row r="2184" spans="3:3">
      <c r="C2184" s="64"/>
    </row>
    <row r="2185" spans="3:3">
      <c r="C2185" s="64"/>
    </row>
    <row r="2186" spans="3:3">
      <c r="C2186" s="64"/>
    </row>
    <row r="2187" spans="3:3">
      <c r="C2187" s="64"/>
    </row>
    <row r="2188" spans="3:3">
      <c r="C2188" s="64"/>
    </row>
    <row r="2189" spans="3:3">
      <c r="C2189" s="64"/>
    </row>
    <row r="2190" spans="3:3">
      <c r="C2190" s="64"/>
    </row>
    <row r="2191" spans="3:3">
      <c r="C2191" s="64"/>
    </row>
    <row r="2192" spans="3:3">
      <c r="C2192" s="64"/>
    </row>
    <row r="2193" spans="3:3">
      <c r="C2193" s="64"/>
    </row>
    <row r="2194" spans="3:3">
      <c r="C2194" s="64"/>
    </row>
    <row r="2195" spans="3:3">
      <c r="C2195" s="64"/>
    </row>
    <row r="2196" spans="3:3">
      <c r="C2196" s="64"/>
    </row>
    <row r="2197" spans="3:3">
      <c r="C2197" s="64"/>
    </row>
    <row r="2198" spans="3:3">
      <c r="C2198" s="64"/>
    </row>
    <row r="2199" spans="3:3">
      <c r="C2199" s="64"/>
    </row>
    <row r="2200" spans="3:3">
      <c r="C2200" s="64"/>
    </row>
    <row r="2201" spans="3:3">
      <c r="C2201" s="64"/>
    </row>
    <row r="2202" spans="3:3">
      <c r="C2202" s="64"/>
    </row>
    <row r="2203" spans="3:3">
      <c r="C2203" s="64"/>
    </row>
    <row r="2204" spans="3:3">
      <c r="C2204" s="64"/>
    </row>
    <row r="2205" spans="3:3">
      <c r="C2205" s="64"/>
    </row>
    <row r="2206" spans="3:3">
      <c r="C2206" s="64"/>
    </row>
    <row r="2207" spans="3:3">
      <c r="C2207" s="64"/>
    </row>
    <row r="2208" spans="3:3">
      <c r="C2208" s="64"/>
    </row>
    <row r="2209" spans="3:3">
      <c r="C2209" s="64"/>
    </row>
    <row r="2210" spans="3:3">
      <c r="C2210" s="64"/>
    </row>
    <row r="2211" spans="3:3">
      <c r="C2211" s="64"/>
    </row>
    <row r="2212" spans="3:3">
      <c r="C2212" s="64"/>
    </row>
    <row r="2213" spans="3:3">
      <c r="C2213" s="64"/>
    </row>
    <row r="2214" spans="3:3">
      <c r="C2214" s="64"/>
    </row>
    <row r="2215" spans="3:3">
      <c r="C2215" s="64"/>
    </row>
    <row r="2216" spans="3:3">
      <c r="C2216" s="64"/>
    </row>
    <row r="2217" spans="3:3">
      <c r="C2217" s="64"/>
    </row>
    <row r="2218" spans="3:3">
      <c r="C2218" s="64"/>
    </row>
    <row r="2219" spans="3:3">
      <c r="C2219" s="64"/>
    </row>
    <row r="2220" spans="3:3">
      <c r="C2220" s="64"/>
    </row>
    <row r="2221" spans="3:3">
      <c r="C2221" s="64"/>
    </row>
    <row r="2222" spans="3:3">
      <c r="C2222" s="64"/>
    </row>
    <row r="2223" spans="3:3">
      <c r="C2223" s="64"/>
    </row>
    <row r="2224" spans="3:3">
      <c r="C2224" s="64"/>
    </row>
    <row r="2225" spans="3:3">
      <c r="C2225" s="64"/>
    </row>
    <row r="2226" spans="3:3">
      <c r="C2226" s="64"/>
    </row>
    <row r="2227" spans="3:3">
      <c r="C2227" s="64"/>
    </row>
    <row r="2228" spans="3:3">
      <c r="C2228" s="64"/>
    </row>
    <row r="2229" spans="3:3">
      <c r="C2229" s="64"/>
    </row>
    <row r="2230" spans="3:3">
      <c r="C2230" s="64"/>
    </row>
    <row r="2231" spans="3:3">
      <c r="C2231" s="64"/>
    </row>
    <row r="2232" spans="3:3">
      <c r="C2232" s="64"/>
    </row>
    <row r="2233" spans="3:3">
      <c r="C2233" s="64"/>
    </row>
    <row r="2234" spans="3:3">
      <c r="C2234" s="64"/>
    </row>
    <row r="2235" spans="3:3">
      <c r="C2235" s="64"/>
    </row>
    <row r="2236" spans="3:3">
      <c r="C2236" s="64"/>
    </row>
    <row r="2237" spans="3:3">
      <c r="C2237" s="64"/>
    </row>
    <row r="2238" spans="3:3">
      <c r="C2238" s="64"/>
    </row>
    <row r="2239" spans="3:3">
      <c r="C2239" s="64"/>
    </row>
    <row r="2240" spans="3:3">
      <c r="C2240" s="64"/>
    </row>
    <row r="2241" spans="3:3">
      <c r="C2241" s="64"/>
    </row>
    <row r="2242" spans="3:3">
      <c r="C2242" s="64"/>
    </row>
    <row r="2243" spans="3:3">
      <c r="C2243" s="64"/>
    </row>
    <row r="2244" spans="3:3">
      <c r="C2244" s="64"/>
    </row>
    <row r="2245" spans="3:3">
      <c r="C2245" s="64"/>
    </row>
    <row r="2246" spans="3:3">
      <c r="C2246" s="64"/>
    </row>
    <row r="2247" spans="3:3">
      <c r="C2247" s="64"/>
    </row>
    <row r="2248" spans="3:3">
      <c r="C2248" s="64"/>
    </row>
    <row r="2249" spans="3:3">
      <c r="C2249" s="64"/>
    </row>
    <row r="2250" spans="3:3">
      <c r="C2250" s="64"/>
    </row>
    <row r="2251" spans="3:3">
      <c r="C2251" s="64"/>
    </row>
    <row r="2252" spans="3:3">
      <c r="C2252" s="64"/>
    </row>
    <row r="2253" spans="3:3">
      <c r="C2253" s="64"/>
    </row>
    <row r="2254" spans="3:3">
      <c r="C2254" s="64"/>
    </row>
    <row r="2255" spans="3:3">
      <c r="C2255" s="64"/>
    </row>
    <row r="2256" spans="3:3">
      <c r="C2256" s="64"/>
    </row>
    <row r="2257" spans="3:3">
      <c r="C2257" s="64"/>
    </row>
    <row r="2258" spans="3:3">
      <c r="C2258" s="64"/>
    </row>
    <row r="2259" spans="3:3">
      <c r="C2259" s="64"/>
    </row>
    <row r="2260" spans="3:3">
      <c r="C2260" s="64"/>
    </row>
    <row r="2261" spans="3:3">
      <c r="C2261" s="64"/>
    </row>
    <row r="2262" spans="3:3">
      <c r="C2262" s="64"/>
    </row>
    <row r="2263" spans="3:3">
      <c r="C2263" s="64"/>
    </row>
    <row r="2264" spans="3:3">
      <c r="C2264" s="64"/>
    </row>
    <row r="2265" spans="3:3">
      <c r="C2265" s="64"/>
    </row>
    <row r="2266" spans="3:3">
      <c r="C2266" s="64"/>
    </row>
    <row r="2267" spans="3:3">
      <c r="C2267" s="64"/>
    </row>
    <row r="2268" spans="3:3">
      <c r="C2268" s="64"/>
    </row>
    <row r="2269" spans="3:3">
      <c r="C2269" s="64"/>
    </row>
    <row r="2270" spans="3:3">
      <c r="C2270" s="64"/>
    </row>
    <row r="2271" spans="3:3">
      <c r="C2271" s="64"/>
    </row>
    <row r="2272" spans="3:3">
      <c r="C2272" s="64"/>
    </row>
    <row r="2273" spans="3:3">
      <c r="C2273" s="64"/>
    </row>
    <row r="2274" spans="3:3">
      <c r="C2274" s="64"/>
    </row>
    <row r="2275" spans="3:3">
      <c r="C2275" s="64"/>
    </row>
    <row r="2276" spans="3:3">
      <c r="C2276" s="64"/>
    </row>
    <row r="2277" spans="3:3">
      <c r="C2277" s="64"/>
    </row>
    <row r="2278" spans="3:3">
      <c r="C2278" s="64"/>
    </row>
    <row r="2279" spans="3:3">
      <c r="C2279" s="64"/>
    </row>
    <row r="2280" spans="3:3">
      <c r="C2280" s="64"/>
    </row>
    <row r="2281" spans="3:3">
      <c r="C2281" s="64"/>
    </row>
    <row r="2282" spans="3:3">
      <c r="C2282" s="64"/>
    </row>
    <row r="2283" spans="3:3">
      <c r="C2283" s="64"/>
    </row>
    <row r="2284" spans="3:3">
      <c r="C2284" s="64"/>
    </row>
    <row r="2285" spans="3:3">
      <c r="C2285" s="64"/>
    </row>
    <row r="2286" spans="3:3">
      <c r="C2286" s="64"/>
    </row>
    <row r="2287" spans="3:3">
      <c r="C2287" s="64"/>
    </row>
    <row r="2288" spans="3:3">
      <c r="C2288" s="64"/>
    </row>
    <row r="2289" spans="3:3">
      <c r="C2289" s="64"/>
    </row>
    <row r="2290" spans="3:3">
      <c r="C2290" s="64"/>
    </row>
    <row r="2291" spans="3:3">
      <c r="C2291" s="64"/>
    </row>
    <row r="2292" spans="3:3">
      <c r="C2292" s="64"/>
    </row>
    <row r="2293" spans="3:3">
      <c r="C2293" s="64"/>
    </row>
    <row r="2294" spans="3:3">
      <c r="C2294" s="64"/>
    </row>
    <row r="2295" spans="3:3">
      <c r="C2295" s="64"/>
    </row>
    <row r="2296" spans="3:3">
      <c r="C2296" s="64"/>
    </row>
    <row r="2297" spans="3:3">
      <c r="C2297" s="64"/>
    </row>
    <row r="2298" spans="3:3">
      <c r="C2298" s="64"/>
    </row>
    <row r="2299" spans="3:3">
      <c r="C2299" s="64"/>
    </row>
    <row r="2300" spans="3:3">
      <c r="C2300" s="64"/>
    </row>
    <row r="2301" spans="3:3">
      <c r="C2301" s="64"/>
    </row>
    <row r="2302" spans="3:3">
      <c r="C2302" s="64"/>
    </row>
    <row r="2303" spans="3:3">
      <c r="C2303" s="64"/>
    </row>
    <row r="2304" spans="3:3">
      <c r="C2304" s="64"/>
    </row>
    <row r="2305" spans="3:3">
      <c r="C2305" s="64"/>
    </row>
    <row r="2306" spans="3:3">
      <c r="C2306" s="64"/>
    </row>
    <row r="2307" spans="3:3">
      <c r="C2307" s="64"/>
    </row>
    <row r="2308" spans="3:3">
      <c r="C2308" s="64"/>
    </row>
    <row r="2309" spans="3:3">
      <c r="C2309" s="64"/>
    </row>
    <row r="2310" spans="3:3">
      <c r="C2310" s="64"/>
    </row>
    <row r="2311" spans="3:3">
      <c r="C2311" s="64"/>
    </row>
    <row r="2312" spans="3:3">
      <c r="C2312" s="64"/>
    </row>
    <row r="2313" spans="3:3">
      <c r="C2313" s="64"/>
    </row>
    <row r="2314" spans="3:3">
      <c r="C2314" s="64"/>
    </row>
    <row r="2315" spans="3:3">
      <c r="C2315" s="64"/>
    </row>
    <row r="2316" spans="3:3">
      <c r="C2316" s="64"/>
    </row>
    <row r="2317" spans="3:3">
      <c r="C2317" s="64"/>
    </row>
    <row r="2318" spans="3:3">
      <c r="C2318" s="64"/>
    </row>
    <row r="2319" spans="3:3">
      <c r="C2319" s="64"/>
    </row>
    <row r="2320" spans="3:3">
      <c r="C2320" s="64"/>
    </row>
    <row r="2321" spans="3:3">
      <c r="C2321" s="64"/>
    </row>
    <row r="2322" spans="3:3">
      <c r="C2322" s="64"/>
    </row>
    <row r="2323" spans="3:3">
      <c r="C2323" s="64"/>
    </row>
    <row r="2324" spans="3:3">
      <c r="C2324" s="64"/>
    </row>
    <row r="2325" spans="3:3">
      <c r="C2325" s="64"/>
    </row>
    <row r="2326" spans="3:3">
      <c r="C2326" s="64"/>
    </row>
    <row r="2327" spans="3:3">
      <c r="C2327" s="64"/>
    </row>
    <row r="2328" spans="3:3">
      <c r="C2328" s="64"/>
    </row>
    <row r="2329" spans="3:3">
      <c r="C2329" s="64"/>
    </row>
    <row r="2330" spans="3:3">
      <c r="C2330" s="64"/>
    </row>
    <row r="2331" spans="3:3">
      <c r="C2331" s="64"/>
    </row>
    <row r="2332" spans="3:3">
      <c r="C2332" s="64"/>
    </row>
    <row r="2333" spans="3:3">
      <c r="C2333" s="64"/>
    </row>
    <row r="2334" spans="3:3">
      <c r="C2334" s="64"/>
    </row>
    <row r="2335" spans="3:3">
      <c r="C2335" s="64"/>
    </row>
    <row r="2336" spans="3:3">
      <c r="C2336" s="64"/>
    </row>
    <row r="2337" spans="3:3">
      <c r="C2337" s="64"/>
    </row>
    <row r="2338" spans="3:3">
      <c r="C2338" s="64"/>
    </row>
    <row r="2339" spans="3:3">
      <c r="C2339" s="64"/>
    </row>
    <row r="2340" spans="3:3">
      <c r="C2340" s="64"/>
    </row>
    <row r="2341" spans="3:3">
      <c r="C2341" s="64"/>
    </row>
    <row r="2342" spans="3:3">
      <c r="C2342" s="64"/>
    </row>
    <row r="2343" spans="3:3">
      <c r="C2343" s="64"/>
    </row>
    <row r="2344" spans="3:3">
      <c r="C2344" s="64"/>
    </row>
    <row r="2345" spans="3:3">
      <c r="C2345" s="64"/>
    </row>
    <row r="2346" spans="3:3">
      <c r="C2346" s="64"/>
    </row>
    <row r="2347" spans="3:3">
      <c r="C2347" s="64"/>
    </row>
    <row r="2348" spans="3:3">
      <c r="C2348" s="64"/>
    </row>
    <row r="2349" spans="3:3">
      <c r="C2349" s="64"/>
    </row>
    <row r="2350" spans="3:3">
      <c r="C2350" s="64"/>
    </row>
    <row r="2351" spans="3:3">
      <c r="C2351" s="64"/>
    </row>
    <row r="2352" spans="3:3">
      <c r="C2352" s="64"/>
    </row>
    <row r="2353" spans="3:3">
      <c r="C2353" s="64"/>
    </row>
    <row r="2354" spans="3:3">
      <c r="C2354" s="64"/>
    </row>
    <row r="2355" spans="3:3">
      <c r="C2355" s="64"/>
    </row>
    <row r="2356" spans="3:3">
      <c r="C2356" s="64"/>
    </row>
    <row r="2357" spans="3:3">
      <c r="C2357" s="64"/>
    </row>
    <row r="2358" spans="3:3">
      <c r="C2358" s="64"/>
    </row>
    <row r="2359" spans="3:3">
      <c r="C2359" s="64"/>
    </row>
    <row r="2360" spans="3:3">
      <c r="C2360" s="64"/>
    </row>
    <row r="2361" spans="3:3">
      <c r="C2361" s="64"/>
    </row>
    <row r="2362" spans="3:3">
      <c r="C2362" s="64"/>
    </row>
    <row r="2363" spans="3:3">
      <c r="C2363" s="64"/>
    </row>
    <row r="2364" spans="3:3">
      <c r="C2364" s="64"/>
    </row>
    <row r="2365" spans="3:3">
      <c r="C2365" s="64"/>
    </row>
    <row r="2366" spans="3:3">
      <c r="C2366" s="64"/>
    </row>
    <row r="2367" spans="3:3">
      <c r="C2367" s="64"/>
    </row>
    <row r="2368" spans="3:3">
      <c r="C2368" s="64"/>
    </row>
    <row r="2369" spans="3:3">
      <c r="C2369" s="64"/>
    </row>
    <row r="2370" spans="3:3">
      <c r="C2370" s="64"/>
    </row>
    <row r="2371" spans="3:3">
      <c r="C2371" s="64"/>
    </row>
    <row r="2372" spans="3:3">
      <c r="C2372" s="64"/>
    </row>
    <row r="2373" spans="3:3">
      <c r="C2373" s="64"/>
    </row>
    <row r="2374" spans="3:3">
      <c r="C2374" s="64"/>
    </row>
    <row r="2375" spans="3:3">
      <c r="C2375" s="64"/>
    </row>
    <row r="2376" spans="3:3">
      <c r="C2376" s="64"/>
    </row>
    <row r="2377" spans="3:3">
      <c r="C2377" s="64"/>
    </row>
    <row r="2378" spans="3:3">
      <c r="C2378" s="64"/>
    </row>
    <row r="2379" spans="3:3">
      <c r="C2379" s="64"/>
    </row>
    <row r="2380" spans="3:3">
      <c r="C2380" s="64"/>
    </row>
    <row r="2381" spans="3:3">
      <c r="C2381" s="64"/>
    </row>
    <row r="2382" spans="3:3">
      <c r="C2382" s="64"/>
    </row>
    <row r="2383" spans="3:3">
      <c r="C2383" s="64"/>
    </row>
    <row r="2384" spans="3:3">
      <c r="C2384" s="64"/>
    </row>
    <row r="2385" spans="3:3">
      <c r="C2385" s="64"/>
    </row>
    <row r="2386" spans="3:3">
      <c r="C2386" s="64"/>
    </row>
    <row r="2387" spans="3:3">
      <c r="C2387" s="64"/>
    </row>
    <row r="2388" spans="3:3">
      <c r="C2388" s="64"/>
    </row>
    <row r="2389" spans="3:3">
      <c r="C2389" s="64"/>
    </row>
    <row r="2390" spans="3:3">
      <c r="C2390" s="64"/>
    </row>
    <row r="2391" spans="3:3">
      <c r="C2391" s="64"/>
    </row>
    <row r="2392" spans="3:3">
      <c r="C2392" s="64"/>
    </row>
    <row r="2393" spans="3:3">
      <c r="C2393" s="64"/>
    </row>
    <row r="2394" spans="3:3">
      <c r="C2394" s="64"/>
    </row>
    <row r="2395" spans="3:3">
      <c r="C2395" s="64"/>
    </row>
    <row r="2396" spans="3:3">
      <c r="C2396" s="64"/>
    </row>
    <row r="2397" spans="3:3">
      <c r="C2397" s="64"/>
    </row>
    <row r="2398" spans="3:3">
      <c r="C2398" s="64"/>
    </row>
    <row r="2399" spans="3:3">
      <c r="C2399" s="64"/>
    </row>
    <row r="2400" spans="3:3">
      <c r="C2400" s="64"/>
    </row>
    <row r="2401" spans="3:3">
      <c r="C2401" s="64"/>
    </row>
    <row r="2402" spans="3:3">
      <c r="C2402" s="64"/>
    </row>
    <row r="2403" spans="3:3">
      <c r="C2403" s="64"/>
    </row>
    <row r="2404" spans="3:3">
      <c r="C2404" s="64"/>
    </row>
    <row r="2405" spans="3:3">
      <c r="C2405" s="64"/>
    </row>
    <row r="2406" spans="3:3">
      <c r="C2406" s="64"/>
    </row>
    <row r="2407" spans="3:3">
      <c r="C2407" s="64"/>
    </row>
    <row r="2408" spans="3:3">
      <c r="C2408" s="64"/>
    </row>
    <row r="2409" spans="3:3">
      <c r="C2409" s="64"/>
    </row>
    <row r="2410" spans="3:3">
      <c r="C2410" s="64"/>
    </row>
    <row r="2411" spans="3:3">
      <c r="C2411" s="64"/>
    </row>
    <row r="2412" spans="3:3">
      <c r="C2412" s="64"/>
    </row>
    <row r="2413" spans="3:3">
      <c r="C2413" s="64"/>
    </row>
    <row r="2414" spans="3:3">
      <c r="C2414" s="64"/>
    </row>
    <row r="2415" spans="3:3">
      <c r="C2415" s="64"/>
    </row>
    <row r="2416" spans="3:3">
      <c r="C2416" s="64"/>
    </row>
    <row r="2417" spans="3:3">
      <c r="C2417" s="64"/>
    </row>
    <row r="2418" spans="3:3">
      <c r="C2418" s="64"/>
    </row>
    <row r="2419" spans="3:3">
      <c r="C2419" s="64"/>
    </row>
    <row r="2420" spans="3:3">
      <c r="C2420" s="64"/>
    </row>
    <row r="2421" spans="3:3">
      <c r="C2421" s="64"/>
    </row>
    <row r="2422" spans="3:3">
      <c r="C2422" s="64"/>
    </row>
    <row r="2423" spans="3:3">
      <c r="C2423" s="64"/>
    </row>
    <row r="2424" spans="3:3">
      <c r="C2424" s="64"/>
    </row>
    <row r="2425" spans="3:3">
      <c r="C2425" s="64"/>
    </row>
    <row r="2426" spans="3:3">
      <c r="C2426" s="64"/>
    </row>
    <row r="2427" spans="3:3">
      <c r="C2427" s="64"/>
    </row>
    <row r="2428" spans="3:3">
      <c r="C2428" s="64"/>
    </row>
    <row r="2429" spans="3:3">
      <c r="C2429" s="64"/>
    </row>
    <row r="2430" spans="3:3">
      <c r="C2430" s="64"/>
    </row>
    <row r="2431" spans="3:3">
      <c r="C2431" s="64"/>
    </row>
    <row r="2432" spans="3:3">
      <c r="C2432" s="64"/>
    </row>
    <row r="2433" spans="3:3">
      <c r="C2433" s="64"/>
    </row>
    <row r="2434" spans="3:3">
      <c r="C2434" s="64"/>
    </row>
    <row r="2435" spans="3:3">
      <c r="C2435" s="64"/>
    </row>
    <row r="2436" spans="3:3">
      <c r="C2436" s="64"/>
    </row>
    <row r="2437" spans="3:3">
      <c r="C2437" s="64"/>
    </row>
    <row r="2438" spans="3:3">
      <c r="C2438" s="64"/>
    </row>
    <row r="2439" spans="3:3">
      <c r="C2439" s="64"/>
    </row>
    <row r="2440" spans="3:3">
      <c r="C2440" s="64"/>
    </row>
    <row r="2441" spans="3:3">
      <c r="C2441" s="64"/>
    </row>
    <row r="2442" spans="3:3">
      <c r="C2442" s="64"/>
    </row>
    <row r="2443" spans="3:3">
      <c r="C2443" s="64"/>
    </row>
    <row r="2444" spans="3:3">
      <c r="C2444" s="64"/>
    </row>
    <row r="2445" spans="3:3">
      <c r="C2445" s="64"/>
    </row>
    <row r="2446" spans="3:3">
      <c r="C2446" s="64"/>
    </row>
    <row r="2447" spans="3:3">
      <c r="C2447" s="64"/>
    </row>
    <row r="2448" spans="3:3">
      <c r="C2448" s="64"/>
    </row>
    <row r="2449" spans="3:3">
      <c r="C2449" s="64"/>
    </row>
    <row r="2450" spans="3:3">
      <c r="C2450" s="64"/>
    </row>
    <row r="2451" spans="3:3">
      <c r="C2451" s="64"/>
    </row>
    <row r="2452" spans="3:3">
      <c r="C2452" s="64"/>
    </row>
  </sheetData>
  <mergeCells count="16">
    <mergeCell ref="H5:H6"/>
    <mergeCell ref="I5:I6"/>
    <mergeCell ref="J5:J6"/>
    <mergeCell ref="A346:J346"/>
    <mergeCell ref="A347:J347"/>
    <mergeCell ref="A348:J348"/>
    <mergeCell ref="G1:I1"/>
    <mergeCell ref="A2:H2"/>
    <mergeCell ref="A3:H3"/>
    <mergeCell ref="A4:H4"/>
    <mergeCell ref="A5:A6"/>
    <mergeCell ref="B5:B6"/>
    <mergeCell ref="C5:C6"/>
    <mergeCell ref="D5:E5"/>
    <mergeCell ref="F5:F6"/>
    <mergeCell ref="G5:G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venituri</vt:lpstr>
      <vt:lpstr>cheltuieli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 Sef</dc:creator>
  <cp:lastModifiedBy>Contabil Sef</cp:lastModifiedBy>
  <dcterms:created xsi:type="dcterms:W3CDTF">2020-02-27T08:28:18Z</dcterms:created>
  <dcterms:modified xsi:type="dcterms:W3CDTF">2020-02-27T08:29:51Z</dcterms:modified>
</cp:coreProperties>
</file>